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311" windowWidth="11355" windowHeight="9960" tabRatio="722" activeTab="1"/>
  </bookViews>
  <sheets>
    <sheet name="試合日程表" sheetId="1" r:id="rId1"/>
    <sheet name="1部" sheetId="2" r:id="rId2"/>
    <sheet name="2部 " sheetId="3" r:id="rId3"/>
    <sheet name="3部 " sheetId="4" r:id="rId4"/>
    <sheet name="4部" sheetId="5" r:id="rId5"/>
  </sheets>
  <definedNames>
    <definedName name="_xlfn.COUNTIFS" hidden="1">#NAME?</definedName>
    <definedName name="_xlnm.Print_Area" localSheetId="1">'1部'!$B$1:$AM$19</definedName>
    <definedName name="_xlnm.Print_Area" localSheetId="2">'2部 '!$B$1:$AJ$30</definedName>
    <definedName name="_xlnm.Print_Area" localSheetId="3">'3部 '!$B$1:$AJ$33</definedName>
    <definedName name="_xlnm.Print_Area" localSheetId="0">'試合日程表'!$B$3:$J$121</definedName>
    <definedName name="_xlnm.Print_Titles" localSheetId="0">'試合日程表'!$1:$2</definedName>
  </definedNames>
  <calcPr fullCalcOnLoad="1"/>
</workbook>
</file>

<file path=xl/sharedStrings.xml><?xml version="1.0" encoding="utf-8"?>
<sst xmlns="http://schemas.openxmlformats.org/spreadsheetml/2006/main" count="999" uniqueCount="185">
  <si>
    <t>勝試合数</t>
  </si>
  <si>
    <t>取　得　　ﾏｯﾁ率</t>
  </si>
  <si>
    <r>
      <t>取　得　</t>
    </r>
    <r>
      <rPr>
        <sz val="10"/>
        <rFont val="ＭＳ Ｐ明朝"/>
        <family val="1"/>
      </rPr>
      <t>ｹﾞｰﾑ率</t>
    </r>
  </si>
  <si>
    <t>:</t>
  </si>
  <si>
    <t>：</t>
  </si>
  <si>
    <t>1部</t>
  </si>
  <si>
    <t>2部</t>
  </si>
  <si>
    <t>3部</t>
  </si>
  <si>
    <t>4部</t>
  </si>
  <si>
    <t>総合順位</t>
  </si>
  <si>
    <t>①</t>
  </si>
  <si>
    <t>②</t>
  </si>
  <si>
    <t>：</t>
  </si>
  <si>
    <t>松皆塾</t>
  </si>
  <si>
    <t>③</t>
  </si>
  <si>
    <t>ヨネザアド3号車</t>
  </si>
  <si>
    <t>④</t>
  </si>
  <si>
    <t>米沢サンデーズ</t>
  </si>
  <si>
    <t>東部なでしこ</t>
  </si>
  <si>
    <t>WAVE</t>
  </si>
  <si>
    <t>南陽バド</t>
  </si>
  <si>
    <t>アイリス3</t>
  </si>
  <si>
    <t>オリーブ</t>
  </si>
  <si>
    <t>市営体育館</t>
  </si>
  <si>
    <t>会場責任者</t>
  </si>
  <si>
    <t>前半　進行責任者</t>
  </si>
  <si>
    <t>後半　進行責任者</t>
  </si>
  <si>
    <t>：</t>
  </si>
  <si>
    <t>ルネサスばど</t>
  </si>
  <si>
    <t>ハナブサ組A</t>
  </si>
  <si>
    <t>ヨネザアド4号車</t>
  </si>
  <si>
    <t>YYバドクラブ</t>
  </si>
  <si>
    <t>ハナブサ組B</t>
  </si>
  <si>
    <t>南部ファイターズ</t>
  </si>
  <si>
    <t>剱重雅人</t>
  </si>
  <si>
    <t>：</t>
  </si>
  <si>
    <t>3</t>
  </si>
  <si>
    <t>4</t>
  </si>
  <si>
    <t>1</t>
  </si>
  <si>
    <t>:</t>
  </si>
  <si>
    <t>：</t>
  </si>
  <si>
    <t>:</t>
  </si>
  <si>
    <t>：</t>
  </si>
  <si>
    <t>:</t>
  </si>
  <si>
    <t>：</t>
  </si>
  <si>
    <t>:</t>
  </si>
  <si>
    <t>ゲーム順位</t>
  </si>
  <si>
    <t>東部サムライ</t>
  </si>
  <si>
    <t>嵐だ!!</t>
  </si>
  <si>
    <t>三沢</t>
  </si>
  <si>
    <t>梵天丸</t>
  </si>
  <si>
    <t>ゆかりな仲間たち</t>
  </si>
  <si>
    <t>ちざわちゃんず</t>
  </si>
  <si>
    <t>第34回 米沢地区ナイターバドミントンリーグ 2014　試合日程表</t>
  </si>
  <si>
    <t>剱重　雅人</t>
  </si>
  <si>
    <t>西方健一、剱重雅人</t>
  </si>
  <si>
    <t>ハナブサ組Ａ</t>
  </si>
  <si>
    <t>：</t>
  </si>
  <si>
    <t>ＯＭＯＮＯ－Ｒ</t>
  </si>
  <si>
    <t>ＳＵＭＣＯ＋α</t>
  </si>
  <si>
    <t>つっちーズ</t>
  </si>
  <si>
    <t>松皆塾</t>
  </si>
  <si>
    <t>ハナブサ組Ａ</t>
  </si>
  <si>
    <t>ＭＡＸ'０８</t>
  </si>
  <si>
    <t>ＯＭＯＮＯ－ＳＣ</t>
  </si>
  <si>
    <t>：</t>
  </si>
  <si>
    <t>ハナブサ組Ｂ</t>
  </si>
  <si>
    <t>ヨネザアド３号車</t>
  </si>
  <si>
    <t>Ａｐｐｌｅ</t>
  </si>
  <si>
    <t>：</t>
  </si>
  <si>
    <t>ヨネザアド４号車</t>
  </si>
  <si>
    <t>ＷＡＶＥ</t>
  </si>
  <si>
    <t>ＨＢＣ</t>
  </si>
  <si>
    <t>ＳＵＭＣＯ＋α</t>
  </si>
  <si>
    <t>ＯＭＯＮＯ－Ｒ</t>
  </si>
  <si>
    <t>縮　敏浩</t>
  </si>
  <si>
    <t>縮</t>
  </si>
  <si>
    <t>矢澤昭子、縮　敏浩</t>
  </si>
  <si>
    <t>：</t>
  </si>
  <si>
    <t>ハナブサ組Ａ</t>
  </si>
  <si>
    <t>ＹＵＢＣ</t>
  </si>
  <si>
    <t>東部サムライ</t>
  </si>
  <si>
    <t>南部ファイターズ</t>
  </si>
  <si>
    <t>ハナブサ組Ｂ</t>
  </si>
  <si>
    <t>Ａｐｐｌｅ</t>
  </si>
  <si>
    <t>アイリス３</t>
  </si>
  <si>
    <t>アイリス４</t>
  </si>
  <si>
    <t>ＹＹバドクラブ</t>
  </si>
  <si>
    <t>渡部史紀</t>
  </si>
  <si>
    <t>渡部</t>
  </si>
  <si>
    <t>矢澤昭子、渡部史紀</t>
  </si>
  <si>
    <t>鏡美江子、渡部史紀</t>
  </si>
  <si>
    <t>：</t>
  </si>
  <si>
    <t>ＤＮＢ　チームＮ</t>
  </si>
  <si>
    <t>ＤＮＢ　チームＤ</t>
  </si>
  <si>
    <t>ちざわちゃんず</t>
  </si>
  <si>
    <t>つっちーズ</t>
  </si>
  <si>
    <t>ＹＵＢＣ</t>
  </si>
  <si>
    <t>つっちーズ</t>
  </si>
  <si>
    <t>西方健一</t>
  </si>
  <si>
    <t>西方</t>
  </si>
  <si>
    <t>海藤玲子、西方健一</t>
  </si>
  <si>
    <t>海藤玲子、伊藤真理子</t>
  </si>
  <si>
    <t>ＤＮＢ　チームＮ</t>
  </si>
  <si>
    <t>ＤＮＢ　チームＤ</t>
  </si>
  <si>
    <t>ＯＭＯＮＯ－Ｒ</t>
  </si>
  <si>
    <t>ＹＵＢＣ</t>
  </si>
  <si>
    <t>ＭＡＸ'０８</t>
  </si>
  <si>
    <t>Ａｐｐｌｅ</t>
  </si>
  <si>
    <t>ＹＵＢＣ</t>
  </si>
  <si>
    <t>ＭＡＸ'０８</t>
  </si>
  <si>
    <t>剱重</t>
  </si>
  <si>
    <t>ＹＵＢＣ</t>
  </si>
  <si>
    <t>ＭＡＸ'０８</t>
  </si>
  <si>
    <t>松皆塾</t>
  </si>
  <si>
    <t>アイリス３</t>
  </si>
  <si>
    <t>ＷＡＶＥ</t>
  </si>
  <si>
    <t>ＹＹバドクラブ</t>
  </si>
  <si>
    <t>Ａｐｐｌｅ</t>
  </si>
  <si>
    <t>ハナブサ組Ｂ</t>
  </si>
  <si>
    <t>ＨＢＣ</t>
  </si>
  <si>
    <t>鏡美江子、伊藤真理子</t>
  </si>
  <si>
    <t>矢澤昭子、海藤玲子</t>
  </si>
  <si>
    <t>ＤＮＢ　チームＮ</t>
  </si>
  <si>
    <t>ＤＮＢ　チームＤ</t>
  </si>
  <si>
    <t>ＭＡＸ'０８</t>
  </si>
  <si>
    <t>ＳＵＭＣＯ＋α</t>
  </si>
  <si>
    <t>アイリス３</t>
  </si>
  <si>
    <t>ＯＭＯＮＯ－ＳＣ</t>
  </si>
  <si>
    <t>鏡美江子、西方健一</t>
  </si>
  <si>
    <t>渡部史紀、伊藤真理子</t>
  </si>
  <si>
    <t>ＤＮＢ　チームＤ</t>
  </si>
  <si>
    <t>：</t>
  </si>
  <si>
    <t>ＤＮＢ　チームＮ</t>
  </si>
  <si>
    <t>南陽バド</t>
  </si>
  <si>
    <t>Ａｐｐｌｅ</t>
  </si>
  <si>
    <t>アイリス３</t>
  </si>
  <si>
    <t>ハナブサ組Ｂ</t>
  </si>
  <si>
    <t>ＯＭＯＮＯ－ＳＣ</t>
  </si>
  <si>
    <t>ハナブサ組Ｂ</t>
  </si>
  <si>
    <t>ルネサスばど</t>
  </si>
  <si>
    <t>鈴木</t>
  </si>
  <si>
    <t>鈴木　元、西方健一</t>
  </si>
  <si>
    <t>：</t>
  </si>
  <si>
    <t>ＤＮＢ　チームＤ</t>
  </si>
  <si>
    <t>ＤＮＢ　チームＮ</t>
  </si>
  <si>
    <t>嵐だ!!</t>
  </si>
  <si>
    <t>南陽バド</t>
  </si>
  <si>
    <t>ＯＭＯＮＯ－ＳＣ</t>
  </si>
  <si>
    <t>アイリス３</t>
  </si>
  <si>
    <t>ハナブサ組Ｂ</t>
  </si>
  <si>
    <t>ＯＭＯＮＯ－Ｒ</t>
  </si>
  <si>
    <t>ＳＵＭＣＯ＋α</t>
  </si>
  <si>
    <t>ＷＡＶＥ</t>
  </si>
  <si>
    <t>ＹＵＢＣ</t>
  </si>
  <si>
    <t>つっちーズ</t>
  </si>
  <si>
    <t>ハナブサ組Ａ</t>
  </si>
  <si>
    <t>DNB チームD</t>
  </si>
  <si>
    <t>DNB チームN</t>
  </si>
  <si>
    <t>ＭＡＸ
'08</t>
  </si>
  <si>
    <t>OMONO-R</t>
  </si>
  <si>
    <t>YUBC</t>
  </si>
  <si>
    <t>つっちーズ</t>
  </si>
  <si>
    <t>SUMCO+α</t>
  </si>
  <si>
    <t>ＭＡＸ
'08</t>
  </si>
  <si>
    <t>OMONO-SC</t>
  </si>
  <si>
    <t>Apple</t>
  </si>
  <si>
    <t>:</t>
  </si>
  <si>
    <t>アイリス4</t>
  </si>
  <si>
    <t>HBC</t>
  </si>
  <si>
    <t>マッチ順位</t>
  </si>
  <si>
    <t>玉ちゃんズ</t>
  </si>
  <si>
    <t>米沢アイリス</t>
  </si>
  <si>
    <t>万世クラブ</t>
  </si>
  <si>
    <t>ヨネザアド号</t>
  </si>
  <si>
    <t>鬼面組</t>
  </si>
  <si>
    <t>マーといっしょ</t>
  </si>
  <si>
    <t>がんばってっ会</t>
  </si>
  <si>
    <t>南陽バド協</t>
  </si>
  <si>
    <t>コーヒーぷらす</t>
  </si>
  <si>
    <t>：</t>
  </si>
  <si>
    <t>南部フレンズ</t>
  </si>
  <si>
    <t>:</t>
  </si>
  <si>
    <t>：</t>
  </si>
  <si>
    <t>嵐だ！！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</si>
</sst>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0.0_ "/>
    <numFmt numFmtId="184" formatCode="0.00_ "/>
    <numFmt numFmtId="185" formatCode="0.0000_ "/>
    <numFmt numFmtId="186" formatCode="m&quot;月&quot;d&quot;日&quot;\(aaa\)"/>
    <numFmt numFmtId="187" formatCode="yyyy&quot;年&quot;m&quot;月&quot;d&quot;日&quot;\(aaa\)"/>
    <numFmt numFmtId="188" formatCode="m/d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&lt;=999]000;[&lt;=99999]000\-00;000\-0000"/>
    <numFmt numFmtId="194" formatCode="#,##0.0;[Red]\-#,##0.0"/>
    <numFmt numFmtId="195" formatCode="mmm\-yyyy"/>
    <numFmt numFmtId="196" formatCode="m/d"/>
    <numFmt numFmtId="197" formatCode="m/d\(aaa\)"/>
    <numFmt numFmtId="198" formatCode="yyyy/m/d\(aaa\)"/>
    <numFmt numFmtId="199" formatCode="d"/>
    <numFmt numFmtId="200" formatCode="m"/>
    <numFmt numFmtId="201" formatCode="d&quot;日前&quot;"/>
    <numFmt numFmtId="202" formatCode="General&quot;日前&quot;"/>
    <numFmt numFmtId="203" formatCode="yyyy&quot;年&quot;m&quot;月&quot;d&quot;日&quot;\(aaaa\)"/>
    <numFmt numFmtId="204" formatCode="General&quot;部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1"/>
      <color indexed="9"/>
      <name val="ＭＳ Ｐ明朝"/>
      <family val="1"/>
    </font>
    <font>
      <sz val="11"/>
      <name val="ＭＳ 明朝"/>
      <family val="1"/>
    </font>
    <font>
      <b/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4"/>
      <color indexed="10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4"/>
      <color indexed="10"/>
      <name val="ＭＳ Ｐ明朝"/>
      <family val="1"/>
    </font>
    <font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2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23" borderId="11" xfId="0" applyFont="1" applyFill="1" applyBorder="1" applyAlignment="1">
      <alignment horizontal="center"/>
    </xf>
    <xf numFmtId="0" fontId="2" fillId="23" borderId="12" xfId="0" applyFont="1" applyFill="1" applyBorder="1" applyAlignment="1">
      <alignment horizontal="center"/>
    </xf>
    <xf numFmtId="0" fontId="2" fillId="23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10" xfId="0" applyNumberFormat="1" applyFont="1" applyBorder="1" applyAlignment="1">
      <alignment/>
    </xf>
    <xf numFmtId="0" fontId="2" fillId="23" borderId="14" xfId="0" applyFont="1" applyFill="1" applyBorder="1" applyAlignment="1">
      <alignment horizontal="center"/>
    </xf>
    <xf numFmtId="0" fontId="2" fillId="23" borderId="0" xfId="0" applyFont="1" applyFill="1" applyBorder="1" applyAlignment="1">
      <alignment horizontal="center"/>
    </xf>
    <xf numFmtId="0" fontId="2" fillId="23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176" fontId="2" fillId="0" borderId="16" xfId="0" applyNumberFormat="1" applyFont="1" applyBorder="1" applyAlignment="1">
      <alignment/>
    </xf>
    <xf numFmtId="0" fontId="2" fillId="23" borderId="17" xfId="0" applyFont="1" applyFill="1" applyBorder="1" applyAlignment="1">
      <alignment horizontal="center"/>
    </xf>
    <xf numFmtId="0" fontId="2" fillId="23" borderId="18" xfId="0" applyFont="1" applyFill="1" applyBorder="1" applyAlignment="1">
      <alignment horizontal="center"/>
    </xf>
    <xf numFmtId="0" fontId="2" fillId="2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176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23" borderId="11" xfId="0" applyFont="1" applyFill="1" applyBorder="1" applyAlignment="1">
      <alignment/>
    </xf>
    <xf numFmtId="0" fontId="2" fillId="23" borderId="12" xfId="0" applyFont="1" applyFill="1" applyBorder="1" applyAlignment="1">
      <alignment/>
    </xf>
    <xf numFmtId="0" fontId="2" fillId="23" borderId="13" xfId="0" applyFont="1" applyFill="1" applyBorder="1" applyAlignment="1">
      <alignment/>
    </xf>
    <xf numFmtId="0" fontId="2" fillId="23" borderId="14" xfId="0" applyFont="1" applyFill="1" applyBorder="1" applyAlignment="1">
      <alignment/>
    </xf>
    <xf numFmtId="0" fontId="2" fillId="23" borderId="0" xfId="0" applyFont="1" applyFill="1" applyBorder="1" applyAlignment="1">
      <alignment/>
    </xf>
    <xf numFmtId="0" fontId="2" fillId="23" borderId="15" xfId="0" applyFont="1" applyFill="1" applyBorder="1" applyAlignment="1">
      <alignment/>
    </xf>
    <xf numFmtId="0" fontId="2" fillId="23" borderId="17" xfId="0" applyFont="1" applyFill="1" applyBorder="1" applyAlignment="1">
      <alignment/>
    </xf>
    <xf numFmtId="0" fontId="2" fillId="23" borderId="18" xfId="0" applyFont="1" applyFill="1" applyBorder="1" applyAlignment="1">
      <alignment/>
    </xf>
    <xf numFmtId="0" fontId="2" fillId="23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4" fillId="22" borderId="11" xfId="0" applyNumberFormat="1" applyFont="1" applyFill="1" applyBorder="1" applyAlignment="1">
      <alignment horizontal="center"/>
    </xf>
    <xf numFmtId="0" fontId="4" fillId="22" borderId="12" xfId="0" applyFont="1" applyFill="1" applyBorder="1" applyAlignment="1">
      <alignment horizontal="center"/>
    </xf>
    <xf numFmtId="0" fontId="4" fillId="22" borderId="13" xfId="0" applyNumberFormat="1" applyFont="1" applyFill="1" applyBorder="1" applyAlignment="1">
      <alignment horizontal="center"/>
    </xf>
    <xf numFmtId="0" fontId="4" fillId="22" borderId="0" xfId="0" applyFont="1" applyFill="1" applyBorder="1" applyAlignment="1">
      <alignment horizontal="center"/>
    </xf>
    <xf numFmtId="0" fontId="2" fillId="22" borderId="14" xfId="0" applyFont="1" applyFill="1" applyBorder="1" applyAlignment="1">
      <alignment horizontal="center"/>
    </xf>
    <xf numFmtId="0" fontId="2" fillId="22" borderId="0" xfId="0" applyFont="1" applyFill="1" applyBorder="1" applyAlignment="1">
      <alignment horizontal="center"/>
    </xf>
    <xf numFmtId="0" fontId="2" fillId="22" borderId="15" xfId="0" applyFont="1" applyFill="1" applyBorder="1" applyAlignment="1">
      <alignment horizontal="center"/>
    </xf>
    <xf numFmtId="0" fontId="5" fillId="22" borderId="17" xfId="0" applyNumberFormat="1" applyFont="1" applyFill="1" applyBorder="1" applyAlignment="1">
      <alignment horizontal="center"/>
    </xf>
    <xf numFmtId="0" fontId="5" fillId="22" borderId="0" xfId="0" applyFont="1" applyFill="1" applyBorder="1" applyAlignment="1">
      <alignment horizontal="center"/>
    </xf>
    <xf numFmtId="0" fontId="5" fillId="22" borderId="19" xfId="0" applyNumberFormat="1" applyFont="1" applyFill="1" applyBorder="1" applyAlignment="1">
      <alignment horizontal="center"/>
    </xf>
    <xf numFmtId="0" fontId="5" fillId="22" borderId="18" xfId="0" applyFont="1" applyFill="1" applyBorder="1" applyAlignment="1">
      <alignment horizontal="center"/>
    </xf>
    <xf numFmtId="0" fontId="4" fillId="22" borderId="14" xfId="0" applyNumberFormat="1" applyFont="1" applyFill="1" applyBorder="1" applyAlignment="1">
      <alignment horizontal="center"/>
    </xf>
    <xf numFmtId="0" fontId="4" fillId="22" borderId="15" xfId="0" applyNumberFormat="1" applyFont="1" applyFill="1" applyBorder="1" applyAlignment="1">
      <alignment horizontal="center"/>
    </xf>
    <xf numFmtId="0" fontId="5" fillId="22" borderId="14" xfId="0" applyNumberFormat="1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7" fillId="0" borderId="0" xfId="61" applyFill="1" applyAlignment="1">
      <alignment vertical="center"/>
      <protection/>
    </xf>
    <xf numFmtId="0" fontId="7" fillId="0" borderId="0" xfId="61" applyNumberFormat="1" applyFill="1" applyAlignment="1">
      <alignment vertical="center"/>
      <protection/>
    </xf>
    <xf numFmtId="0" fontId="7" fillId="0" borderId="22" xfId="61" applyFill="1" applyBorder="1" applyAlignment="1">
      <alignment horizontal="center" vertical="center"/>
      <protection/>
    </xf>
    <xf numFmtId="0" fontId="7" fillId="0" borderId="23" xfId="61" applyFill="1" applyBorder="1" applyAlignment="1">
      <alignment horizontal="center" vertical="center"/>
      <protection/>
    </xf>
    <xf numFmtId="0" fontId="7" fillId="0" borderId="24" xfId="61" applyFont="1" applyFill="1" applyBorder="1" applyAlignment="1">
      <alignment vertical="center"/>
      <protection/>
    </xf>
    <xf numFmtId="0" fontId="7" fillId="0" borderId="25" xfId="61" applyFont="1" applyFill="1" applyBorder="1" applyAlignment="1">
      <alignment vertical="center"/>
      <protection/>
    </xf>
    <xf numFmtId="0" fontId="7" fillId="0" borderId="18" xfId="61" applyFill="1" applyBorder="1" applyAlignment="1">
      <alignment horizontal="center" vertical="center"/>
      <protection/>
    </xf>
    <xf numFmtId="0" fontId="7" fillId="0" borderId="18" xfId="61" applyFont="1" applyFill="1" applyBorder="1" applyAlignment="1">
      <alignment vertical="center"/>
      <protection/>
    </xf>
    <xf numFmtId="0" fontId="7" fillId="0" borderId="26" xfId="61" applyFont="1" applyFill="1" applyBorder="1" applyAlignment="1">
      <alignment vertical="center"/>
      <protection/>
    </xf>
    <xf numFmtId="0" fontId="7" fillId="0" borderId="0" xfId="61" applyFill="1" applyAlignment="1">
      <alignment horizontal="center" vertical="center"/>
      <protection/>
    </xf>
    <xf numFmtId="0" fontId="32" fillId="0" borderId="0" xfId="61" applyFont="1" applyFill="1" applyAlignment="1">
      <alignment horizontal="center" vertical="center"/>
      <protection/>
    </xf>
    <xf numFmtId="0" fontId="7" fillId="0" borderId="27" xfId="61" applyFill="1" applyBorder="1" applyAlignment="1">
      <alignment vertical="center"/>
      <protection/>
    </xf>
    <xf numFmtId="0" fontId="7" fillId="0" borderId="27" xfId="61" applyFont="1" applyFill="1" applyBorder="1" applyAlignment="1">
      <alignment vertical="center"/>
      <protection/>
    </xf>
    <xf numFmtId="0" fontId="7" fillId="0" borderId="27" xfId="61" applyFill="1" applyBorder="1" applyAlignment="1">
      <alignment horizontal="center" vertical="center"/>
      <protection/>
    </xf>
    <xf numFmtId="0" fontId="7" fillId="0" borderId="27" xfId="61" applyFill="1" applyBorder="1" applyAlignment="1">
      <alignment horizontal="right" vertical="center"/>
      <protection/>
    </xf>
    <xf numFmtId="0" fontId="7" fillId="0" borderId="28" xfId="61" applyFill="1" applyBorder="1" applyAlignment="1">
      <alignment horizontal="center" vertical="center"/>
      <protection/>
    </xf>
    <xf numFmtId="0" fontId="7" fillId="0" borderId="29" xfId="61" applyFill="1" applyBorder="1" applyAlignment="1">
      <alignment horizontal="center" vertical="center"/>
      <protection/>
    </xf>
    <xf numFmtId="0" fontId="7" fillId="0" borderId="30" xfId="61" applyFont="1" applyFill="1" applyBorder="1" applyAlignment="1">
      <alignment vertical="center"/>
      <protection/>
    </xf>
    <xf numFmtId="0" fontId="7" fillId="0" borderId="0" xfId="62" applyFont="1">
      <alignment/>
      <protection/>
    </xf>
    <xf numFmtId="0" fontId="29" fillId="0" borderId="0" xfId="62" applyFont="1" applyAlignment="1">
      <alignment/>
      <protection/>
    </xf>
    <xf numFmtId="0" fontId="32" fillId="0" borderId="0" xfId="62" applyFont="1" applyAlignment="1">
      <alignment/>
      <protection/>
    </xf>
    <xf numFmtId="0" fontId="33" fillId="0" borderId="0" xfId="62" applyFont="1" applyAlignment="1">
      <alignment/>
      <protection/>
    </xf>
    <xf numFmtId="0" fontId="32" fillId="0" borderId="0" xfId="62" applyFont="1">
      <alignment/>
      <protection/>
    </xf>
    <xf numFmtId="0" fontId="7" fillId="0" borderId="0" xfId="62" applyFont="1" applyAlignment="1">
      <alignment horizontal="center"/>
      <protection/>
    </xf>
    <xf numFmtId="0" fontId="34" fillId="0" borderId="0" xfId="62" applyFont="1">
      <alignment/>
      <protection/>
    </xf>
    <xf numFmtId="0" fontId="34" fillId="0" borderId="0" xfId="62" applyFont="1" applyAlignment="1">
      <alignment horizontal="center"/>
      <protection/>
    </xf>
    <xf numFmtId="0" fontId="7" fillId="0" borderId="0" xfId="62" applyFont="1" applyAlignment="1">
      <alignment horizontal="left"/>
      <protection/>
    </xf>
    <xf numFmtId="0" fontId="35" fillId="0" borderId="0" xfId="63" applyFont="1">
      <alignment vertical="center"/>
      <protection/>
    </xf>
    <xf numFmtId="14" fontId="7" fillId="0" borderId="18" xfId="62" applyNumberFormat="1" applyFont="1" applyBorder="1" applyAlignment="1">
      <alignment horizontal="right"/>
      <protection/>
    </xf>
    <xf numFmtId="49" fontId="31" fillId="0" borderId="0" xfId="63" applyNumberFormat="1" applyAlignment="1">
      <alignment horizontal="center" vertical="center"/>
      <protection/>
    </xf>
    <xf numFmtId="0" fontId="7" fillId="0" borderId="31" xfId="62" applyFont="1" applyBorder="1">
      <alignment/>
      <protection/>
    </xf>
    <xf numFmtId="0" fontId="32" fillId="0" borderId="0" xfId="63" applyFont="1" applyAlignment="1">
      <alignment/>
      <protection/>
    </xf>
    <xf numFmtId="0" fontId="34" fillId="0" borderId="0" xfId="63" applyFont="1" applyAlignment="1">
      <alignment horizontal="center"/>
      <protection/>
    </xf>
    <xf numFmtId="0" fontId="7" fillId="0" borderId="0" xfId="63" applyFont="1" applyAlignment="1">
      <alignment/>
      <protection/>
    </xf>
    <xf numFmtId="0" fontId="7" fillId="0" borderId="31" xfId="63" applyFont="1" applyBorder="1" applyAlignment="1">
      <alignment/>
      <protection/>
    </xf>
    <xf numFmtId="14" fontId="7" fillId="0" borderId="18" xfId="63" applyNumberFormat="1" applyFont="1" applyBorder="1" applyAlignment="1">
      <alignment horizontal="right"/>
      <protection/>
    </xf>
    <xf numFmtId="0" fontId="7" fillId="0" borderId="25" xfId="61" applyFont="1" applyFill="1" applyBorder="1" applyAlignment="1">
      <alignment horizontal="center" vertical="center"/>
      <protection/>
    </xf>
    <xf numFmtId="0" fontId="7" fillId="0" borderId="32" xfId="61" applyFill="1" applyBorder="1" applyAlignment="1">
      <alignment horizontal="center" vertical="center"/>
      <protection/>
    </xf>
    <xf numFmtId="0" fontId="29" fillId="0" borderId="0" xfId="61" applyFont="1" applyFill="1" applyAlignment="1">
      <alignment vertical="center"/>
      <protection/>
    </xf>
    <xf numFmtId="0" fontId="7" fillId="0" borderId="33" xfId="61" applyFill="1" applyBorder="1" applyAlignment="1">
      <alignment horizontal="center" vertical="center"/>
      <protection/>
    </xf>
    <xf numFmtId="0" fontId="7" fillId="0" borderId="34" xfId="61" applyFill="1" applyBorder="1" applyAlignment="1">
      <alignment horizontal="center" vertical="center"/>
      <protection/>
    </xf>
    <xf numFmtId="0" fontId="7" fillId="0" borderId="32" xfId="61" applyFont="1" applyFill="1" applyBorder="1" applyAlignment="1">
      <alignment vertical="center"/>
      <protection/>
    </xf>
    <xf numFmtId="0" fontId="7" fillId="0" borderId="35" xfId="61" applyFont="1" applyFill="1" applyBorder="1" applyAlignment="1">
      <alignment vertical="center"/>
      <protection/>
    </xf>
    <xf numFmtId="0" fontId="7" fillId="0" borderId="34" xfId="61" applyFont="1" applyFill="1" applyBorder="1" applyAlignment="1">
      <alignment horizontal="center" vertical="center"/>
      <protection/>
    </xf>
    <xf numFmtId="0" fontId="7" fillId="0" borderId="25" xfId="61" applyFill="1" applyBorder="1" applyAlignment="1">
      <alignment horizontal="center" vertical="center"/>
      <protection/>
    </xf>
    <xf numFmtId="0" fontId="7" fillId="0" borderId="17" xfId="61" applyFill="1" applyBorder="1" applyAlignment="1">
      <alignment horizontal="center" vertical="center"/>
      <protection/>
    </xf>
    <xf numFmtId="0" fontId="7" fillId="0" borderId="36" xfId="61" applyFont="1" applyFill="1" applyBorder="1" applyAlignment="1">
      <alignment vertical="center"/>
      <protection/>
    </xf>
    <xf numFmtId="0" fontId="7" fillId="0" borderId="19" xfId="61" applyFont="1" applyFill="1" applyBorder="1" applyAlignment="1">
      <alignment vertical="center"/>
      <protection/>
    </xf>
    <xf numFmtId="0" fontId="7" fillId="0" borderId="37" xfId="61" applyFill="1" applyBorder="1" applyAlignment="1">
      <alignment horizontal="center" vertical="center"/>
      <protection/>
    </xf>
    <xf numFmtId="0" fontId="7" fillId="0" borderId="38" xfId="61" applyFill="1" applyBorder="1" applyAlignment="1">
      <alignment horizontal="center" vertical="center"/>
      <protection/>
    </xf>
    <xf numFmtId="0" fontId="7" fillId="0" borderId="39" xfId="61" applyFill="1" applyBorder="1" applyAlignment="1">
      <alignment horizontal="center" vertical="center"/>
      <protection/>
    </xf>
    <xf numFmtId="0" fontId="7" fillId="0" borderId="40" xfId="61" applyFill="1" applyBorder="1" applyAlignment="1">
      <alignment horizontal="center" vertical="center"/>
      <protection/>
    </xf>
    <xf numFmtId="0" fontId="7" fillId="0" borderId="41" xfId="61" applyFill="1" applyBorder="1" applyAlignment="1">
      <alignment horizontal="center" vertical="center"/>
      <protection/>
    </xf>
    <xf numFmtId="0" fontId="7" fillId="0" borderId="40" xfId="61" applyFont="1" applyFill="1" applyBorder="1" applyAlignment="1">
      <alignment vertical="center"/>
      <protection/>
    </xf>
    <xf numFmtId="0" fontId="7" fillId="0" borderId="42" xfId="61" applyFill="1" applyBorder="1" applyAlignment="1">
      <alignment horizontal="center" vertical="center"/>
      <protection/>
    </xf>
    <xf numFmtId="0" fontId="7" fillId="0" borderId="43" xfId="61" applyFill="1" applyBorder="1" applyAlignment="1">
      <alignment horizontal="center" vertical="center"/>
      <protection/>
    </xf>
    <xf numFmtId="0" fontId="7" fillId="0" borderId="44" xfId="61" applyFill="1" applyBorder="1" applyAlignment="1">
      <alignment horizontal="center" vertical="center"/>
      <protection/>
    </xf>
    <xf numFmtId="0" fontId="7" fillId="0" borderId="41" xfId="61" applyFont="1" applyFill="1" applyBorder="1" applyAlignment="1">
      <alignment vertical="center"/>
      <protection/>
    </xf>
    <xf numFmtId="0" fontId="7" fillId="0" borderId="18" xfId="63" applyFont="1" applyBorder="1" applyAlignment="1">
      <alignment horizontal="center"/>
      <protection/>
    </xf>
    <xf numFmtId="0" fontId="34" fillId="0" borderId="18" xfId="63" applyFont="1" applyBorder="1" applyAlignment="1">
      <alignment/>
      <protection/>
    </xf>
    <xf numFmtId="0" fontId="34" fillId="0" borderId="18" xfId="63" applyFont="1" applyBorder="1" applyAlignment="1">
      <alignment horizontal="center"/>
      <protection/>
    </xf>
    <xf numFmtId="0" fontId="7" fillId="0" borderId="18" xfId="63" applyFont="1" applyBorder="1" applyAlignment="1">
      <alignment/>
      <protection/>
    </xf>
    <xf numFmtId="0" fontId="3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2" fillId="0" borderId="18" xfId="0" applyNumberFormat="1" applyFont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/>
    </xf>
    <xf numFmtId="0" fontId="40" fillId="0" borderId="21" xfId="0" applyFont="1" applyFill="1" applyBorder="1" applyAlignment="1">
      <alignment/>
    </xf>
    <xf numFmtId="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0" fontId="30" fillId="0" borderId="45" xfId="62" applyFont="1" applyBorder="1" applyAlignment="1">
      <alignment horizontal="center" vertical="center" wrapText="1"/>
      <protection/>
    </xf>
    <xf numFmtId="0" fontId="30" fillId="0" borderId="46" xfId="62" applyFont="1" applyBorder="1" applyAlignment="1">
      <alignment horizontal="center" vertical="center" wrapText="1"/>
      <protection/>
    </xf>
    <xf numFmtId="0" fontId="36" fillId="0" borderId="16" xfId="62" applyFont="1" applyBorder="1" applyAlignment="1">
      <alignment horizontal="center" vertical="center" wrapText="1"/>
      <protection/>
    </xf>
    <xf numFmtId="0" fontId="7" fillId="0" borderId="23" xfId="61" applyFill="1" applyBorder="1" applyAlignment="1">
      <alignment horizontal="center" vertical="center"/>
      <protection/>
    </xf>
    <xf numFmtId="0" fontId="7" fillId="0" borderId="32" xfId="61" applyFill="1" applyBorder="1" applyAlignment="1">
      <alignment horizontal="center" vertical="center"/>
      <protection/>
    </xf>
    <xf numFmtId="0" fontId="7" fillId="0" borderId="0" xfId="61" applyFill="1" applyAlignment="1">
      <alignment horizontal="center" vertical="center"/>
      <protection/>
    </xf>
    <xf numFmtId="0" fontId="7" fillId="0" borderId="32" xfId="61" applyFont="1" applyFill="1" applyBorder="1" applyAlignment="1">
      <alignment horizontal="center" vertical="center"/>
      <protection/>
    </xf>
    <xf numFmtId="0" fontId="7" fillId="0" borderId="35" xfId="61" applyFont="1" applyFill="1" applyBorder="1" applyAlignment="1">
      <alignment horizontal="center" vertical="center"/>
      <protection/>
    </xf>
    <xf numFmtId="186" fontId="7" fillId="0" borderId="22" xfId="61" applyNumberFormat="1" applyFill="1" applyBorder="1" applyAlignment="1">
      <alignment horizontal="center" vertical="center"/>
      <protection/>
    </xf>
    <xf numFmtId="186" fontId="7" fillId="0" borderId="27" xfId="61" applyNumberFormat="1" applyFill="1" applyBorder="1" applyAlignment="1">
      <alignment horizontal="center" vertical="center"/>
      <protection/>
    </xf>
    <xf numFmtId="0" fontId="7" fillId="0" borderId="25" xfId="61" applyFont="1" applyFill="1" applyBorder="1" applyAlignment="1">
      <alignment horizontal="center" vertical="center"/>
      <protection/>
    </xf>
    <xf numFmtId="0" fontId="7" fillId="0" borderId="24" xfId="61" applyFill="1" applyBorder="1" applyAlignment="1">
      <alignment horizontal="center" vertical="center"/>
      <protection/>
    </xf>
    <xf numFmtId="0" fontId="7" fillId="0" borderId="27" xfId="61" applyFont="1" applyFill="1" applyBorder="1" applyAlignment="1">
      <alignment horizontal="center" vertical="center"/>
      <protection/>
    </xf>
    <xf numFmtId="0" fontId="7" fillId="0" borderId="47" xfId="61" applyFont="1" applyFill="1" applyBorder="1" applyAlignment="1">
      <alignment horizontal="center" vertical="center"/>
      <protection/>
    </xf>
    <xf numFmtId="0" fontId="7" fillId="0" borderId="48" xfId="61" applyFont="1" applyFill="1" applyBorder="1" applyAlignment="1">
      <alignment horizontal="center" vertical="center"/>
      <protection/>
    </xf>
    <xf numFmtId="0" fontId="7" fillId="0" borderId="49" xfId="61" applyFont="1" applyFill="1" applyBorder="1" applyAlignment="1">
      <alignment horizontal="center" vertical="center"/>
      <protection/>
    </xf>
    <xf numFmtId="0" fontId="7" fillId="0" borderId="50" xfId="61" applyFont="1" applyFill="1" applyBorder="1" applyAlignment="1">
      <alignment horizontal="center" vertical="center"/>
      <protection/>
    </xf>
    <xf numFmtId="0" fontId="7" fillId="0" borderId="0" xfId="61" applyFill="1" applyBorder="1" applyAlignment="1">
      <alignment horizontal="center" vertical="center"/>
      <protection/>
    </xf>
    <xf numFmtId="0" fontId="7" fillId="0" borderId="51" xfId="62" applyFont="1" applyFill="1" applyBorder="1" applyAlignment="1">
      <alignment horizontal="center" vertical="center" wrapText="1"/>
      <protection/>
    </xf>
    <xf numFmtId="0" fontId="7" fillId="0" borderId="45" xfId="62" applyFont="1" applyFill="1" applyBorder="1" applyAlignment="1">
      <alignment horizontal="center" vertical="center" wrapText="1"/>
      <protection/>
    </xf>
    <xf numFmtId="0" fontId="7" fillId="0" borderId="46" xfId="62" applyFont="1" applyFill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center" vertical="center" wrapText="1"/>
      <protection/>
    </xf>
    <xf numFmtId="0" fontId="7" fillId="0" borderId="16" xfId="62" applyFont="1" applyBorder="1" applyAlignment="1">
      <alignment horizontal="center" vertical="center" wrapText="1"/>
      <protection/>
    </xf>
    <xf numFmtId="0" fontId="7" fillId="0" borderId="20" xfId="62" applyFont="1" applyBorder="1" applyAlignment="1">
      <alignment horizontal="center" vertical="center" wrapText="1"/>
      <protection/>
    </xf>
    <xf numFmtId="0" fontId="30" fillId="0" borderId="10" xfId="62" applyFont="1" applyBorder="1" applyAlignment="1">
      <alignment horizontal="center" vertical="center" wrapText="1"/>
      <protection/>
    </xf>
    <xf numFmtId="0" fontId="30" fillId="0" borderId="16" xfId="62" applyFont="1" applyBorder="1" applyAlignment="1">
      <alignment horizontal="center" vertical="center" wrapText="1"/>
      <protection/>
    </xf>
    <xf numFmtId="0" fontId="30" fillId="0" borderId="20" xfId="62" applyFont="1" applyBorder="1" applyAlignment="1">
      <alignment horizontal="center" vertical="center" wrapText="1"/>
      <protection/>
    </xf>
    <xf numFmtId="0" fontId="36" fillId="0" borderId="51" xfId="62" applyFont="1" applyBorder="1" applyAlignment="1">
      <alignment horizontal="center" vertical="center" wrapText="1" shrinkToFit="1"/>
      <protection/>
    </xf>
    <xf numFmtId="0" fontId="36" fillId="0" borderId="45" xfId="62" applyFont="1" applyBorder="1" applyAlignment="1">
      <alignment horizontal="center" vertical="center" wrapText="1" shrinkToFit="1"/>
      <protection/>
    </xf>
    <xf numFmtId="0" fontId="36" fillId="0" borderId="46" xfId="62" applyFont="1" applyBorder="1" applyAlignment="1">
      <alignment horizontal="center" vertical="center" wrapText="1" shrinkToFit="1"/>
      <protection/>
    </xf>
    <xf numFmtId="0" fontId="30" fillId="0" borderId="51" xfId="62" applyFont="1" applyBorder="1" applyAlignment="1">
      <alignment horizontal="center" vertical="center" wrapText="1"/>
      <protection/>
    </xf>
    <xf numFmtId="0" fontId="36" fillId="0" borderId="20" xfId="62" applyFont="1" applyBorder="1" applyAlignment="1">
      <alignment horizontal="center" vertical="center" wrapText="1"/>
      <protection/>
    </xf>
    <xf numFmtId="0" fontId="36" fillId="0" borderId="10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10" xfId="62" applyFont="1" applyBorder="1" applyAlignment="1">
      <alignment horizontal="center" vertical="center" wrapText="1"/>
      <protection/>
    </xf>
    <xf numFmtId="0" fontId="30" fillId="0" borderId="51" xfId="63" applyFont="1" applyFill="1" applyBorder="1" applyAlignment="1">
      <alignment horizontal="center" vertical="center" wrapText="1"/>
      <protection/>
    </xf>
    <xf numFmtId="0" fontId="30" fillId="0" borderId="45" xfId="63" applyFont="1" applyFill="1" applyBorder="1" applyAlignment="1">
      <alignment horizontal="center" vertical="center" wrapText="1"/>
      <protection/>
    </xf>
    <xf numFmtId="0" fontId="30" fillId="0" borderId="46" xfId="63" applyFont="1" applyFill="1" applyBorder="1" applyAlignment="1">
      <alignment horizontal="center" vertical="center" wrapText="1"/>
      <protection/>
    </xf>
    <xf numFmtId="0" fontId="2" fillId="23" borderId="11" xfId="0" applyFont="1" applyFill="1" applyBorder="1" applyAlignment="1">
      <alignment horizontal="center"/>
    </xf>
    <xf numFmtId="0" fontId="2" fillId="23" borderId="12" xfId="0" applyFont="1" applyFill="1" applyBorder="1" applyAlignment="1">
      <alignment horizontal="center"/>
    </xf>
    <xf numFmtId="0" fontId="2" fillId="23" borderId="13" xfId="0" applyFont="1" applyFill="1" applyBorder="1" applyAlignment="1">
      <alignment horizontal="center"/>
    </xf>
    <xf numFmtId="0" fontId="2" fillId="23" borderId="14" xfId="0" applyFont="1" applyFill="1" applyBorder="1" applyAlignment="1">
      <alignment horizontal="center"/>
    </xf>
    <xf numFmtId="0" fontId="2" fillId="23" borderId="0" xfId="0" applyFont="1" applyFill="1" applyBorder="1" applyAlignment="1">
      <alignment horizontal="center"/>
    </xf>
    <xf numFmtId="0" fontId="2" fillId="23" borderId="15" xfId="0" applyFont="1" applyFill="1" applyBorder="1" applyAlignment="1">
      <alignment horizontal="center"/>
    </xf>
    <xf numFmtId="0" fontId="2" fillId="23" borderId="17" xfId="0" applyFont="1" applyFill="1" applyBorder="1" applyAlignment="1">
      <alignment horizontal="center"/>
    </xf>
    <xf numFmtId="0" fontId="2" fillId="23" borderId="18" xfId="0" applyFont="1" applyFill="1" applyBorder="1" applyAlignment="1">
      <alignment horizontal="center"/>
    </xf>
    <xf numFmtId="0" fontId="2" fillId="23" borderId="19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13パンフレッ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zoomScaleSheetLayoutView="100" workbookViewId="0" topLeftCell="A81">
      <selection activeCell="M23" sqref="M23"/>
    </sheetView>
  </sheetViews>
  <sheetFormatPr defaultColWidth="9.00390625" defaultRowHeight="13.5"/>
  <cols>
    <col min="1" max="1" width="4.50390625" style="61" customWidth="1"/>
    <col min="2" max="3" width="3.625" style="70" customWidth="1"/>
    <col min="4" max="4" width="18.625" style="61" customWidth="1"/>
    <col min="5" max="5" width="2.375" style="61" customWidth="1"/>
    <col min="6" max="6" width="18.625" style="61" customWidth="1"/>
    <col min="7" max="7" width="3.625" style="70" customWidth="1"/>
    <col min="8" max="8" width="18.625" style="61" customWidth="1"/>
    <col min="9" max="9" width="2.625" style="61" customWidth="1"/>
    <col min="10" max="10" width="18.625" style="61" customWidth="1"/>
    <col min="11" max="11" width="3.25390625" style="61" customWidth="1"/>
    <col min="12" max="12" width="4.75390625" style="61" customWidth="1"/>
    <col min="13" max="13" width="9.00390625" style="62" customWidth="1"/>
    <col min="14" max="16384" width="9.00390625" style="61" customWidth="1"/>
  </cols>
  <sheetData>
    <row r="1" spans="2:10" ht="21" customHeight="1">
      <c r="B1" s="99" t="s">
        <v>53</v>
      </c>
      <c r="C1" s="99"/>
      <c r="D1" s="99"/>
      <c r="E1" s="99"/>
      <c r="F1" s="99"/>
      <c r="G1" s="99"/>
      <c r="H1" s="99"/>
      <c r="I1" s="99"/>
      <c r="J1" s="99"/>
    </row>
    <row r="2" spans="2:10" ht="21" customHeight="1">
      <c r="B2" s="71"/>
      <c r="C2" s="71"/>
      <c r="D2" s="71"/>
      <c r="E2" s="71"/>
      <c r="F2" s="71"/>
      <c r="G2" s="71"/>
      <c r="H2" s="71"/>
      <c r="I2" s="71"/>
      <c r="J2" s="71"/>
    </row>
    <row r="3" spans="2:10" ht="21" customHeight="1">
      <c r="B3" s="63"/>
      <c r="C3" s="156">
        <v>41889</v>
      </c>
      <c r="D3" s="157"/>
      <c r="E3" s="72"/>
      <c r="F3" s="73" t="s">
        <v>23</v>
      </c>
      <c r="G3" s="74"/>
      <c r="H3" s="75" t="s">
        <v>24</v>
      </c>
      <c r="I3" s="160" t="s">
        <v>54</v>
      </c>
      <c r="J3" s="161"/>
    </row>
    <row r="4" spans="2:10" ht="21" customHeight="1">
      <c r="B4" s="64"/>
      <c r="C4" s="151" t="s">
        <v>25</v>
      </c>
      <c r="D4" s="152"/>
      <c r="E4" s="154" t="s">
        <v>55</v>
      </c>
      <c r="F4" s="158"/>
      <c r="G4" s="159" t="s">
        <v>26</v>
      </c>
      <c r="H4" s="152"/>
      <c r="I4" s="154" t="s">
        <v>55</v>
      </c>
      <c r="J4" s="155"/>
    </row>
    <row r="5" spans="1:15" ht="21" customHeight="1">
      <c r="A5" s="61">
        <v>1</v>
      </c>
      <c r="B5" s="64">
        <v>1</v>
      </c>
      <c r="C5" s="100" t="s">
        <v>11</v>
      </c>
      <c r="D5" s="65" t="s">
        <v>56</v>
      </c>
      <c r="E5" s="98" t="s">
        <v>57</v>
      </c>
      <c r="F5" s="66" t="s">
        <v>58</v>
      </c>
      <c r="G5" s="101" t="s">
        <v>11</v>
      </c>
      <c r="H5" s="102" t="s">
        <v>59</v>
      </c>
      <c r="I5" s="98" t="s">
        <v>12</v>
      </c>
      <c r="J5" s="103" t="s">
        <v>13</v>
      </c>
      <c r="O5" s="62"/>
    </row>
    <row r="6" spans="1:13" ht="21" customHeight="1">
      <c r="A6" s="61">
        <v>1</v>
      </c>
      <c r="B6" s="64">
        <v>2</v>
      </c>
      <c r="C6" s="100" t="s">
        <v>11</v>
      </c>
      <c r="D6" s="102" t="s">
        <v>60</v>
      </c>
      <c r="E6" s="98" t="s">
        <v>57</v>
      </c>
      <c r="F6" s="66" t="s">
        <v>61</v>
      </c>
      <c r="G6" s="104" t="s">
        <v>11</v>
      </c>
      <c r="H6" s="65" t="s">
        <v>62</v>
      </c>
      <c r="I6" s="98" t="s">
        <v>12</v>
      </c>
      <c r="J6" s="103" t="s">
        <v>63</v>
      </c>
      <c r="M6" s="61"/>
    </row>
    <row r="7" spans="1:10" ht="21" customHeight="1">
      <c r="A7" s="61">
        <v>1</v>
      </c>
      <c r="B7" s="64">
        <v>3</v>
      </c>
      <c r="C7" s="100" t="s">
        <v>14</v>
      </c>
      <c r="D7" s="65" t="s">
        <v>64</v>
      </c>
      <c r="E7" s="98" t="s">
        <v>65</v>
      </c>
      <c r="F7" s="102" t="s">
        <v>66</v>
      </c>
      <c r="G7" s="101" t="s">
        <v>14</v>
      </c>
      <c r="H7" s="65" t="s">
        <v>67</v>
      </c>
      <c r="I7" s="98" t="s">
        <v>12</v>
      </c>
      <c r="J7" s="103" t="s">
        <v>68</v>
      </c>
    </row>
    <row r="8" spans="1:17" ht="21" customHeight="1">
      <c r="A8" s="61">
        <v>1</v>
      </c>
      <c r="B8" s="64">
        <v>4</v>
      </c>
      <c r="C8" s="100" t="s">
        <v>14</v>
      </c>
      <c r="D8" s="102" t="s">
        <v>47</v>
      </c>
      <c r="E8" s="98" t="s">
        <v>69</v>
      </c>
      <c r="F8" s="102" t="s">
        <v>20</v>
      </c>
      <c r="G8" s="101" t="s">
        <v>14</v>
      </c>
      <c r="H8" s="102" t="s">
        <v>33</v>
      </c>
      <c r="I8" s="98" t="s">
        <v>12</v>
      </c>
      <c r="J8" s="103" t="s">
        <v>48</v>
      </c>
      <c r="N8" s="62"/>
      <c r="Q8" s="62"/>
    </row>
    <row r="9" spans="1:17" ht="21" customHeight="1">
      <c r="A9" s="61">
        <v>1</v>
      </c>
      <c r="B9" s="64">
        <v>5</v>
      </c>
      <c r="C9" s="100" t="s">
        <v>16</v>
      </c>
      <c r="D9" s="65" t="s">
        <v>18</v>
      </c>
      <c r="E9" s="98" t="s">
        <v>69</v>
      </c>
      <c r="F9" s="66" t="s">
        <v>70</v>
      </c>
      <c r="G9" s="101" t="s">
        <v>16</v>
      </c>
      <c r="H9" s="65" t="s">
        <v>49</v>
      </c>
      <c r="I9" s="98" t="s">
        <v>12</v>
      </c>
      <c r="J9" s="103" t="s">
        <v>18</v>
      </c>
      <c r="N9" s="62"/>
      <c r="Q9" s="62"/>
    </row>
    <row r="10" spans="1:10" ht="21" customHeight="1">
      <c r="A10" s="61">
        <v>1</v>
      </c>
      <c r="B10" s="64">
        <v>6</v>
      </c>
      <c r="C10" s="100" t="s">
        <v>16</v>
      </c>
      <c r="D10" s="65" t="s">
        <v>71</v>
      </c>
      <c r="E10" s="98" t="s">
        <v>69</v>
      </c>
      <c r="F10" s="66" t="s">
        <v>72</v>
      </c>
      <c r="G10" s="105" t="s">
        <v>16</v>
      </c>
      <c r="H10" s="102" t="s">
        <v>70</v>
      </c>
      <c r="I10" s="98" t="s">
        <v>12</v>
      </c>
      <c r="J10" s="103" t="s">
        <v>72</v>
      </c>
    </row>
    <row r="11" spans="1:10" ht="21" customHeight="1">
      <c r="A11" s="61">
        <v>1</v>
      </c>
      <c r="B11" s="64">
        <v>7</v>
      </c>
      <c r="C11" s="100" t="s">
        <v>11</v>
      </c>
      <c r="D11" s="65" t="s">
        <v>28</v>
      </c>
      <c r="E11" s="98" t="s">
        <v>69</v>
      </c>
      <c r="F11" s="102" t="s">
        <v>73</v>
      </c>
      <c r="G11" s="101" t="s">
        <v>11</v>
      </c>
      <c r="H11" s="65" t="s">
        <v>74</v>
      </c>
      <c r="I11" s="98" t="s">
        <v>12</v>
      </c>
      <c r="J11" s="103" t="s">
        <v>28</v>
      </c>
    </row>
    <row r="12" spans="1:10" ht="21" customHeight="1">
      <c r="A12" s="61">
        <v>1</v>
      </c>
      <c r="B12" s="106">
        <v>8</v>
      </c>
      <c r="C12" s="76"/>
      <c r="D12" s="68"/>
      <c r="E12" s="67" t="s">
        <v>69</v>
      </c>
      <c r="F12" s="68"/>
      <c r="G12" s="77"/>
      <c r="H12" s="107"/>
      <c r="I12" s="67" t="s">
        <v>12</v>
      </c>
      <c r="J12" s="108"/>
    </row>
    <row r="13" ht="21" customHeight="1"/>
    <row r="14" spans="2:10" ht="21" customHeight="1">
      <c r="B14" s="109"/>
      <c r="C14" s="157">
        <v>41896</v>
      </c>
      <c r="D14" s="157"/>
      <c r="E14" s="72"/>
      <c r="F14" s="73" t="s">
        <v>23</v>
      </c>
      <c r="G14" s="74"/>
      <c r="H14" s="75" t="s">
        <v>24</v>
      </c>
      <c r="I14" s="162" t="s">
        <v>75</v>
      </c>
      <c r="J14" s="163" t="s">
        <v>76</v>
      </c>
    </row>
    <row r="15" spans="2:10" ht="21" customHeight="1">
      <c r="B15" s="110"/>
      <c r="C15" s="152" t="s">
        <v>25</v>
      </c>
      <c r="D15" s="152"/>
      <c r="E15" s="154" t="s">
        <v>77</v>
      </c>
      <c r="F15" s="158"/>
      <c r="G15" s="159" t="s">
        <v>26</v>
      </c>
      <c r="H15" s="152"/>
      <c r="I15" s="158" t="s">
        <v>77</v>
      </c>
      <c r="J15" s="164"/>
    </row>
    <row r="16" spans="1:10" ht="21" customHeight="1">
      <c r="A16" s="61">
        <v>3</v>
      </c>
      <c r="B16" s="110">
        <v>1</v>
      </c>
      <c r="C16" s="105" t="s">
        <v>11</v>
      </c>
      <c r="D16" s="102" t="s">
        <v>13</v>
      </c>
      <c r="E16" s="98" t="s">
        <v>78</v>
      </c>
      <c r="F16" s="102" t="s">
        <v>79</v>
      </c>
      <c r="G16" s="101" t="s">
        <v>11</v>
      </c>
      <c r="H16" s="102" t="s">
        <v>80</v>
      </c>
      <c r="I16" s="98" t="s">
        <v>78</v>
      </c>
      <c r="J16" s="103" t="s">
        <v>79</v>
      </c>
    </row>
    <row r="17" spans="1:10" ht="21" customHeight="1">
      <c r="A17" s="61">
        <v>3</v>
      </c>
      <c r="B17" s="110">
        <v>2</v>
      </c>
      <c r="C17" s="105" t="s">
        <v>14</v>
      </c>
      <c r="D17" s="65" t="s">
        <v>81</v>
      </c>
      <c r="E17" s="98" t="s">
        <v>78</v>
      </c>
      <c r="F17" s="66" t="s">
        <v>82</v>
      </c>
      <c r="G17" s="104" t="s">
        <v>14</v>
      </c>
      <c r="H17" s="65" t="s">
        <v>83</v>
      </c>
      <c r="I17" s="98" t="s">
        <v>12</v>
      </c>
      <c r="J17" s="103" t="s">
        <v>33</v>
      </c>
    </row>
    <row r="18" spans="1:10" ht="21" customHeight="1">
      <c r="A18" s="61">
        <v>3</v>
      </c>
      <c r="B18" s="110">
        <v>3</v>
      </c>
      <c r="C18" s="105"/>
      <c r="D18" s="65"/>
      <c r="E18" s="98" t="s">
        <v>78</v>
      </c>
      <c r="F18" s="66"/>
      <c r="G18" s="101" t="s">
        <v>14</v>
      </c>
      <c r="H18" s="65" t="s">
        <v>84</v>
      </c>
      <c r="I18" s="98" t="s">
        <v>12</v>
      </c>
      <c r="J18" s="103" t="s">
        <v>85</v>
      </c>
    </row>
    <row r="19" spans="1:10" ht="21" customHeight="1">
      <c r="A19" s="61">
        <v>3</v>
      </c>
      <c r="B19" s="110">
        <v>4</v>
      </c>
      <c r="C19" s="105"/>
      <c r="D19" s="65"/>
      <c r="E19" s="98" t="s">
        <v>78</v>
      </c>
      <c r="F19" s="66"/>
      <c r="G19" s="101"/>
      <c r="H19" s="65"/>
      <c r="I19" s="98" t="s">
        <v>12</v>
      </c>
      <c r="J19" s="103"/>
    </row>
    <row r="20" spans="1:10" ht="21" customHeight="1">
      <c r="A20" s="61">
        <v>3</v>
      </c>
      <c r="B20" s="110">
        <v>5</v>
      </c>
      <c r="C20" s="105" t="s">
        <v>16</v>
      </c>
      <c r="D20" s="65" t="s">
        <v>50</v>
      </c>
      <c r="E20" s="98" t="s">
        <v>78</v>
      </c>
      <c r="F20" s="66" t="s">
        <v>70</v>
      </c>
      <c r="G20" s="101" t="s">
        <v>16</v>
      </c>
      <c r="H20" s="65" t="s">
        <v>17</v>
      </c>
      <c r="I20" s="98" t="s">
        <v>12</v>
      </c>
      <c r="J20" s="103" t="s">
        <v>22</v>
      </c>
    </row>
    <row r="21" spans="1:10" ht="21" customHeight="1">
      <c r="A21" s="61">
        <v>3</v>
      </c>
      <c r="B21" s="110">
        <v>6</v>
      </c>
      <c r="C21" s="105" t="s">
        <v>16</v>
      </c>
      <c r="D21" s="65" t="s">
        <v>86</v>
      </c>
      <c r="E21" s="98" t="s">
        <v>69</v>
      </c>
      <c r="F21" s="66" t="s">
        <v>22</v>
      </c>
      <c r="G21" s="101" t="s">
        <v>16</v>
      </c>
      <c r="H21" s="65" t="s">
        <v>50</v>
      </c>
      <c r="I21" s="98" t="s">
        <v>12</v>
      </c>
      <c r="J21" s="103" t="s">
        <v>87</v>
      </c>
    </row>
    <row r="22" spans="1:10" ht="21" customHeight="1">
      <c r="A22" s="61">
        <v>3</v>
      </c>
      <c r="B22" s="110">
        <v>7</v>
      </c>
      <c r="C22" s="105"/>
      <c r="D22" s="65"/>
      <c r="E22" s="98" t="s">
        <v>69</v>
      </c>
      <c r="F22" s="66"/>
      <c r="G22" s="101"/>
      <c r="H22" s="65"/>
      <c r="I22" s="98" t="s">
        <v>12</v>
      </c>
      <c r="J22" s="103"/>
    </row>
    <row r="23" spans="1:10" ht="21" customHeight="1">
      <c r="A23" s="61">
        <v>3</v>
      </c>
      <c r="B23" s="111">
        <v>8</v>
      </c>
      <c r="C23" s="112"/>
      <c r="D23" s="69"/>
      <c r="E23" s="113" t="s">
        <v>69</v>
      </c>
      <c r="F23" s="114"/>
      <c r="G23" s="115"/>
      <c r="H23" s="69"/>
      <c r="I23" s="113" t="s">
        <v>12</v>
      </c>
      <c r="J23" s="78"/>
    </row>
    <row r="24" ht="21" customHeight="1"/>
    <row r="25" spans="2:10" ht="21" customHeight="1">
      <c r="B25" s="63"/>
      <c r="C25" s="156">
        <v>41910</v>
      </c>
      <c r="D25" s="157"/>
      <c r="E25" s="72"/>
      <c r="F25" s="73" t="s">
        <v>23</v>
      </c>
      <c r="G25" s="74"/>
      <c r="H25" s="75" t="s">
        <v>24</v>
      </c>
      <c r="I25" s="160" t="s">
        <v>88</v>
      </c>
      <c r="J25" s="161" t="s">
        <v>89</v>
      </c>
    </row>
    <row r="26" spans="2:10" ht="21" customHeight="1">
      <c r="B26" s="64"/>
      <c r="C26" s="151" t="s">
        <v>25</v>
      </c>
      <c r="D26" s="152"/>
      <c r="E26" s="154" t="s">
        <v>90</v>
      </c>
      <c r="F26" s="158"/>
      <c r="G26" s="159" t="s">
        <v>26</v>
      </c>
      <c r="H26" s="152"/>
      <c r="I26" s="154" t="s">
        <v>91</v>
      </c>
      <c r="J26" s="155"/>
    </row>
    <row r="27" spans="1:10" ht="21" customHeight="1">
      <c r="A27" s="61">
        <v>5</v>
      </c>
      <c r="B27" s="64">
        <v>1</v>
      </c>
      <c r="C27" s="100" t="s">
        <v>10</v>
      </c>
      <c r="D27" s="65" t="s">
        <v>51</v>
      </c>
      <c r="E27" s="98" t="s">
        <v>92</v>
      </c>
      <c r="F27" s="66" t="s">
        <v>93</v>
      </c>
      <c r="G27" s="101" t="s">
        <v>10</v>
      </c>
      <c r="H27" s="65" t="s">
        <v>51</v>
      </c>
      <c r="I27" s="98" t="s">
        <v>12</v>
      </c>
      <c r="J27" s="103" t="s">
        <v>94</v>
      </c>
    </row>
    <row r="28" spans="1:10" ht="21" customHeight="1">
      <c r="A28" s="61">
        <v>5</v>
      </c>
      <c r="B28" s="64">
        <v>2</v>
      </c>
      <c r="C28" s="100" t="s">
        <v>10</v>
      </c>
      <c r="D28" s="65" t="s">
        <v>94</v>
      </c>
      <c r="E28" s="98" t="s">
        <v>92</v>
      </c>
      <c r="F28" s="66" t="s">
        <v>95</v>
      </c>
      <c r="G28" s="104" t="s">
        <v>10</v>
      </c>
      <c r="H28" s="65" t="s">
        <v>93</v>
      </c>
      <c r="I28" s="98" t="s">
        <v>12</v>
      </c>
      <c r="J28" s="103" t="s">
        <v>52</v>
      </c>
    </row>
    <row r="29" spans="1:10" ht="21" customHeight="1">
      <c r="A29" s="61">
        <v>5</v>
      </c>
      <c r="B29" s="64">
        <v>3</v>
      </c>
      <c r="C29" s="100" t="s">
        <v>14</v>
      </c>
      <c r="D29" s="65" t="s">
        <v>20</v>
      </c>
      <c r="E29" s="98" t="s">
        <v>92</v>
      </c>
      <c r="F29" s="66" t="s">
        <v>33</v>
      </c>
      <c r="G29" s="101" t="s">
        <v>11</v>
      </c>
      <c r="H29" s="65" t="s">
        <v>96</v>
      </c>
      <c r="I29" s="98" t="s">
        <v>12</v>
      </c>
      <c r="J29" s="103" t="s">
        <v>97</v>
      </c>
    </row>
    <row r="30" spans="1:10" ht="21" customHeight="1">
      <c r="A30" s="61">
        <v>5</v>
      </c>
      <c r="B30" s="64">
        <v>4</v>
      </c>
      <c r="C30" s="100" t="s">
        <v>16</v>
      </c>
      <c r="D30" s="65" t="s">
        <v>18</v>
      </c>
      <c r="E30" s="98" t="s">
        <v>92</v>
      </c>
      <c r="F30" s="66" t="s">
        <v>17</v>
      </c>
      <c r="G30" s="101"/>
      <c r="H30" s="102"/>
      <c r="I30" s="98" t="s">
        <v>12</v>
      </c>
      <c r="J30" s="103"/>
    </row>
    <row r="31" spans="1:10" ht="21" customHeight="1">
      <c r="A31" s="61">
        <v>5</v>
      </c>
      <c r="B31" s="64">
        <v>5</v>
      </c>
      <c r="C31" s="100" t="s">
        <v>16</v>
      </c>
      <c r="D31" s="65" t="s">
        <v>70</v>
      </c>
      <c r="E31" s="98" t="s">
        <v>69</v>
      </c>
      <c r="F31" s="66" t="s">
        <v>22</v>
      </c>
      <c r="G31" s="101" t="s">
        <v>16</v>
      </c>
      <c r="H31" s="65" t="s">
        <v>22</v>
      </c>
      <c r="I31" s="98" t="s">
        <v>12</v>
      </c>
      <c r="J31" s="103" t="s">
        <v>49</v>
      </c>
    </row>
    <row r="32" spans="1:10" ht="21" customHeight="1">
      <c r="A32" s="61">
        <v>5</v>
      </c>
      <c r="B32" s="64">
        <v>6</v>
      </c>
      <c r="C32" s="100" t="s">
        <v>16</v>
      </c>
      <c r="D32" s="65" t="s">
        <v>86</v>
      </c>
      <c r="E32" s="98" t="s">
        <v>69</v>
      </c>
      <c r="F32" s="66" t="s">
        <v>72</v>
      </c>
      <c r="G32" s="105" t="s">
        <v>16</v>
      </c>
      <c r="H32" s="102" t="s">
        <v>72</v>
      </c>
      <c r="I32" s="98" t="s">
        <v>12</v>
      </c>
      <c r="J32" s="103" t="s">
        <v>87</v>
      </c>
    </row>
    <row r="33" spans="1:10" ht="21" customHeight="1">
      <c r="A33" s="61">
        <v>5</v>
      </c>
      <c r="B33" s="64">
        <v>7</v>
      </c>
      <c r="C33" s="100" t="s">
        <v>11</v>
      </c>
      <c r="D33" s="65" t="s">
        <v>98</v>
      </c>
      <c r="E33" s="98" t="s">
        <v>69</v>
      </c>
      <c r="F33" s="66" t="s">
        <v>74</v>
      </c>
      <c r="G33" s="101" t="s">
        <v>16</v>
      </c>
      <c r="H33" s="102" t="s">
        <v>17</v>
      </c>
      <c r="I33" s="98" t="s">
        <v>12</v>
      </c>
      <c r="J33" s="103" t="s">
        <v>86</v>
      </c>
    </row>
    <row r="34" spans="1:10" ht="21" customHeight="1">
      <c r="A34" s="61">
        <v>5</v>
      </c>
      <c r="B34" s="116">
        <v>8</v>
      </c>
      <c r="C34" s="117"/>
      <c r="D34" s="118"/>
      <c r="E34" s="113" t="s">
        <v>69</v>
      </c>
      <c r="F34" s="118"/>
      <c r="G34" s="115"/>
      <c r="H34" s="69"/>
      <c r="I34" s="113" t="s">
        <v>12</v>
      </c>
      <c r="J34" s="78"/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spans="2:10" ht="21" customHeight="1">
      <c r="B41" s="165">
        <v>5</v>
      </c>
      <c r="C41" s="165"/>
      <c r="D41" s="165"/>
      <c r="E41" s="165"/>
      <c r="F41" s="165"/>
      <c r="G41" s="165"/>
      <c r="H41" s="165"/>
      <c r="I41" s="165"/>
      <c r="J41" s="165"/>
    </row>
    <row r="42" spans="2:10" ht="21" customHeight="1">
      <c r="B42" s="67"/>
      <c r="C42" s="67"/>
      <c r="D42" s="67"/>
      <c r="E42" s="67"/>
      <c r="F42" s="67"/>
      <c r="G42" s="67"/>
      <c r="H42" s="67"/>
      <c r="I42" s="67"/>
      <c r="J42" s="67"/>
    </row>
    <row r="43" spans="2:10" ht="21" customHeight="1">
      <c r="B43" s="63"/>
      <c r="C43" s="156">
        <v>41917</v>
      </c>
      <c r="D43" s="157"/>
      <c r="E43" s="72"/>
      <c r="F43" s="73" t="s">
        <v>23</v>
      </c>
      <c r="G43" s="74"/>
      <c r="H43" s="75" t="s">
        <v>24</v>
      </c>
      <c r="I43" s="160" t="s">
        <v>99</v>
      </c>
      <c r="J43" s="161" t="s">
        <v>100</v>
      </c>
    </row>
    <row r="44" spans="2:10" ht="21" customHeight="1">
      <c r="B44" s="64"/>
      <c r="C44" s="151" t="s">
        <v>25</v>
      </c>
      <c r="D44" s="152"/>
      <c r="E44" s="154" t="s">
        <v>101</v>
      </c>
      <c r="F44" s="158"/>
      <c r="G44" s="159" t="s">
        <v>26</v>
      </c>
      <c r="H44" s="152"/>
      <c r="I44" s="154" t="s">
        <v>102</v>
      </c>
      <c r="J44" s="155"/>
    </row>
    <row r="45" spans="1:10" ht="21" customHeight="1">
      <c r="A45" s="61">
        <v>7</v>
      </c>
      <c r="B45" s="64">
        <v>1</v>
      </c>
      <c r="C45" s="100" t="s">
        <v>10</v>
      </c>
      <c r="D45" s="102" t="s">
        <v>103</v>
      </c>
      <c r="E45" s="98" t="s">
        <v>27</v>
      </c>
      <c r="F45" s="66" t="s">
        <v>104</v>
      </c>
      <c r="G45" s="105" t="s">
        <v>10</v>
      </c>
      <c r="H45" s="102" t="s">
        <v>52</v>
      </c>
      <c r="I45" s="98" t="s">
        <v>12</v>
      </c>
      <c r="J45" s="103" t="s">
        <v>51</v>
      </c>
    </row>
    <row r="46" spans="1:10" ht="21" customHeight="1">
      <c r="A46" s="61">
        <v>7</v>
      </c>
      <c r="B46" s="64">
        <v>2</v>
      </c>
      <c r="C46" s="100" t="s">
        <v>11</v>
      </c>
      <c r="D46" s="102" t="s">
        <v>105</v>
      </c>
      <c r="E46" s="98" t="s">
        <v>27</v>
      </c>
      <c r="F46" s="66" t="s">
        <v>106</v>
      </c>
      <c r="G46" s="97" t="s">
        <v>11</v>
      </c>
      <c r="H46" s="102" t="s">
        <v>105</v>
      </c>
      <c r="I46" s="98" t="s">
        <v>12</v>
      </c>
      <c r="J46" s="103" t="s">
        <v>107</v>
      </c>
    </row>
    <row r="47" spans="1:10" ht="21" customHeight="1">
      <c r="A47" s="61">
        <v>7</v>
      </c>
      <c r="B47" s="64">
        <v>3</v>
      </c>
      <c r="C47" s="100" t="s">
        <v>14</v>
      </c>
      <c r="D47" s="65" t="s">
        <v>47</v>
      </c>
      <c r="E47" s="98" t="s">
        <v>27</v>
      </c>
      <c r="F47" s="66" t="s">
        <v>108</v>
      </c>
      <c r="G47" s="105" t="s">
        <v>14</v>
      </c>
      <c r="H47" s="65" t="s">
        <v>67</v>
      </c>
      <c r="I47" s="98" t="s">
        <v>12</v>
      </c>
      <c r="J47" s="103" t="s">
        <v>48</v>
      </c>
    </row>
    <row r="48" spans="1:10" ht="21" customHeight="1">
      <c r="A48" s="61">
        <v>7</v>
      </c>
      <c r="B48" s="64">
        <v>4</v>
      </c>
      <c r="C48" s="100" t="s">
        <v>16</v>
      </c>
      <c r="D48" s="102" t="s">
        <v>87</v>
      </c>
      <c r="E48" s="98" t="s">
        <v>69</v>
      </c>
      <c r="F48" s="66" t="s">
        <v>70</v>
      </c>
      <c r="G48" s="105" t="s">
        <v>16</v>
      </c>
      <c r="H48" s="102" t="s">
        <v>72</v>
      </c>
      <c r="I48" s="98" t="s">
        <v>12</v>
      </c>
      <c r="J48" s="103" t="s">
        <v>50</v>
      </c>
    </row>
    <row r="49" spans="1:10" ht="21" customHeight="1">
      <c r="A49" s="61">
        <v>7</v>
      </c>
      <c r="B49" s="64">
        <v>5</v>
      </c>
      <c r="C49" s="100" t="s">
        <v>16</v>
      </c>
      <c r="D49" s="102" t="s">
        <v>22</v>
      </c>
      <c r="E49" s="98" t="s">
        <v>69</v>
      </c>
      <c r="F49" s="66" t="s">
        <v>50</v>
      </c>
      <c r="G49" s="105" t="s">
        <v>16</v>
      </c>
      <c r="H49" s="102" t="s">
        <v>87</v>
      </c>
      <c r="I49" s="98" t="s">
        <v>12</v>
      </c>
      <c r="J49" s="103" t="s">
        <v>22</v>
      </c>
    </row>
    <row r="50" spans="1:10" ht="21" customHeight="1">
      <c r="A50" s="61">
        <v>7</v>
      </c>
      <c r="B50" s="64">
        <v>6</v>
      </c>
      <c r="C50" s="100" t="s">
        <v>16</v>
      </c>
      <c r="D50" s="65" t="s">
        <v>17</v>
      </c>
      <c r="E50" s="98" t="s">
        <v>69</v>
      </c>
      <c r="F50" s="66" t="s">
        <v>72</v>
      </c>
      <c r="G50" s="105" t="s">
        <v>16</v>
      </c>
      <c r="H50" s="102" t="s">
        <v>49</v>
      </c>
      <c r="I50" s="98" t="s">
        <v>12</v>
      </c>
      <c r="J50" s="103" t="s">
        <v>17</v>
      </c>
    </row>
    <row r="51" spans="1:10" ht="21" customHeight="1">
      <c r="A51" s="61">
        <v>7</v>
      </c>
      <c r="B51" s="64">
        <v>7</v>
      </c>
      <c r="C51" s="100" t="s">
        <v>16</v>
      </c>
      <c r="D51" s="65" t="s">
        <v>86</v>
      </c>
      <c r="E51" s="98" t="s">
        <v>69</v>
      </c>
      <c r="F51" s="66" t="s">
        <v>49</v>
      </c>
      <c r="G51" s="105" t="s">
        <v>11</v>
      </c>
      <c r="H51" s="102" t="s">
        <v>28</v>
      </c>
      <c r="I51" s="98" t="s">
        <v>12</v>
      </c>
      <c r="J51" s="103" t="s">
        <v>109</v>
      </c>
    </row>
    <row r="52" spans="1:10" ht="21" customHeight="1">
      <c r="A52" s="61">
        <v>7</v>
      </c>
      <c r="B52" s="116">
        <v>8</v>
      </c>
      <c r="C52" s="117" t="s">
        <v>11</v>
      </c>
      <c r="D52" s="118" t="s">
        <v>110</v>
      </c>
      <c r="E52" s="113" t="s">
        <v>69</v>
      </c>
      <c r="F52" s="114" t="s">
        <v>98</v>
      </c>
      <c r="G52" s="112"/>
      <c r="H52" s="69"/>
      <c r="I52" s="113" t="s">
        <v>12</v>
      </c>
      <c r="J52" s="78"/>
    </row>
    <row r="53" ht="21" customHeight="1"/>
    <row r="54" spans="2:10" ht="21" customHeight="1">
      <c r="B54" s="63"/>
      <c r="C54" s="156">
        <v>41925</v>
      </c>
      <c r="D54" s="157"/>
      <c r="E54" s="72"/>
      <c r="F54" s="73" t="s">
        <v>23</v>
      </c>
      <c r="G54" s="74"/>
      <c r="H54" s="75" t="s">
        <v>24</v>
      </c>
      <c r="I54" s="160" t="s">
        <v>34</v>
      </c>
      <c r="J54" s="161" t="s">
        <v>111</v>
      </c>
    </row>
    <row r="55" spans="2:10" ht="21" customHeight="1">
      <c r="B55" s="64"/>
      <c r="C55" s="151" t="s">
        <v>25</v>
      </c>
      <c r="D55" s="152"/>
      <c r="E55" s="154" t="s">
        <v>34</v>
      </c>
      <c r="F55" s="158"/>
      <c r="G55" s="159" t="s">
        <v>26</v>
      </c>
      <c r="H55" s="152"/>
      <c r="I55" s="154" t="s">
        <v>55</v>
      </c>
      <c r="J55" s="155"/>
    </row>
    <row r="56" spans="1:10" ht="21" customHeight="1">
      <c r="A56" s="61">
        <v>9</v>
      </c>
      <c r="B56" s="64">
        <v>1</v>
      </c>
      <c r="C56" s="100" t="s">
        <v>11</v>
      </c>
      <c r="D56" s="65" t="s">
        <v>56</v>
      </c>
      <c r="E56" s="98" t="s">
        <v>57</v>
      </c>
      <c r="F56" s="66" t="s">
        <v>59</v>
      </c>
      <c r="G56" s="105" t="s">
        <v>11</v>
      </c>
      <c r="H56" s="102" t="s">
        <v>112</v>
      </c>
      <c r="I56" s="98" t="s">
        <v>12</v>
      </c>
      <c r="J56" s="103" t="s">
        <v>113</v>
      </c>
    </row>
    <row r="57" spans="1:10" ht="21" customHeight="1">
      <c r="A57" s="61">
        <v>9</v>
      </c>
      <c r="B57" s="64">
        <v>2</v>
      </c>
      <c r="C57" s="100" t="s">
        <v>11</v>
      </c>
      <c r="D57" s="102" t="s">
        <v>112</v>
      </c>
      <c r="E57" s="98" t="s">
        <v>57</v>
      </c>
      <c r="F57" s="66" t="s">
        <v>114</v>
      </c>
      <c r="G57" s="97" t="s">
        <v>11</v>
      </c>
      <c r="H57" s="102" t="s">
        <v>13</v>
      </c>
      <c r="I57" s="98" t="s">
        <v>12</v>
      </c>
      <c r="J57" s="103" t="s">
        <v>58</v>
      </c>
    </row>
    <row r="58" spans="1:10" ht="21" customHeight="1">
      <c r="A58" s="61">
        <v>9</v>
      </c>
      <c r="B58" s="64">
        <v>3</v>
      </c>
      <c r="C58" s="100" t="s">
        <v>14</v>
      </c>
      <c r="D58" s="65" t="s">
        <v>33</v>
      </c>
      <c r="E58" s="98" t="s">
        <v>57</v>
      </c>
      <c r="F58" s="66" t="s">
        <v>115</v>
      </c>
      <c r="G58" s="105" t="s">
        <v>16</v>
      </c>
      <c r="H58" s="65" t="s">
        <v>116</v>
      </c>
      <c r="I58" s="98" t="s">
        <v>12</v>
      </c>
      <c r="J58" s="103" t="s">
        <v>117</v>
      </c>
    </row>
    <row r="59" spans="1:10" ht="21" customHeight="1">
      <c r="A59" s="61">
        <v>9</v>
      </c>
      <c r="B59" s="64">
        <v>4</v>
      </c>
      <c r="C59" s="100"/>
      <c r="D59" s="65"/>
      <c r="E59" s="98" t="s">
        <v>57</v>
      </c>
      <c r="F59" s="66"/>
      <c r="G59" s="105"/>
      <c r="H59" s="102"/>
      <c r="I59" s="98" t="s">
        <v>12</v>
      </c>
      <c r="J59" s="103"/>
    </row>
    <row r="60" spans="1:10" ht="21" customHeight="1">
      <c r="A60" s="61">
        <v>9</v>
      </c>
      <c r="B60" s="64">
        <v>5</v>
      </c>
      <c r="C60" s="100" t="s">
        <v>11</v>
      </c>
      <c r="D60" s="102" t="s">
        <v>113</v>
      </c>
      <c r="E60" s="98" t="s">
        <v>57</v>
      </c>
      <c r="F60" s="66" t="s">
        <v>28</v>
      </c>
      <c r="G60" s="105" t="s">
        <v>11</v>
      </c>
      <c r="H60" s="65" t="s">
        <v>56</v>
      </c>
      <c r="I60" s="98" t="s">
        <v>12</v>
      </c>
      <c r="J60" s="103" t="s">
        <v>28</v>
      </c>
    </row>
    <row r="61" spans="1:10" ht="21" customHeight="1">
      <c r="A61" s="61">
        <v>9</v>
      </c>
      <c r="B61" s="64">
        <v>6</v>
      </c>
      <c r="C61" s="100" t="s">
        <v>16</v>
      </c>
      <c r="D61" s="65" t="s">
        <v>50</v>
      </c>
      <c r="E61" s="98" t="s">
        <v>57</v>
      </c>
      <c r="F61" s="66" t="s">
        <v>116</v>
      </c>
      <c r="G61" s="105" t="s">
        <v>14</v>
      </c>
      <c r="H61" s="102" t="s">
        <v>118</v>
      </c>
      <c r="I61" s="98" t="s">
        <v>12</v>
      </c>
      <c r="J61" s="103" t="s">
        <v>119</v>
      </c>
    </row>
    <row r="62" spans="1:10" ht="21" customHeight="1">
      <c r="A62" s="61">
        <v>9</v>
      </c>
      <c r="B62" s="64">
        <v>7</v>
      </c>
      <c r="C62" s="100" t="s">
        <v>16</v>
      </c>
      <c r="D62" s="102" t="s">
        <v>120</v>
      </c>
      <c r="E62" s="98" t="s">
        <v>57</v>
      </c>
      <c r="F62" s="66" t="s">
        <v>18</v>
      </c>
      <c r="G62" s="105"/>
      <c r="H62" s="65"/>
      <c r="I62" s="98" t="s">
        <v>12</v>
      </c>
      <c r="J62" s="103"/>
    </row>
    <row r="63" spans="1:10" ht="21" customHeight="1">
      <c r="A63" s="61">
        <v>9</v>
      </c>
      <c r="B63" s="116">
        <v>8</v>
      </c>
      <c r="C63" s="117"/>
      <c r="D63" s="118"/>
      <c r="E63" s="113" t="s">
        <v>57</v>
      </c>
      <c r="F63" s="114"/>
      <c r="G63" s="112"/>
      <c r="H63" s="69"/>
      <c r="I63" s="113" t="s">
        <v>12</v>
      </c>
      <c r="J63" s="78"/>
    </row>
    <row r="64" ht="21" customHeight="1"/>
    <row r="65" spans="2:10" ht="21" customHeight="1">
      <c r="B65" s="63"/>
      <c r="C65" s="156">
        <v>41931</v>
      </c>
      <c r="D65" s="157"/>
      <c r="E65" s="72"/>
      <c r="F65" s="73" t="s">
        <v>23</v>
      </c>
      <c r="G65" s="74"/>
      <c r="H65" s="75" t="s">
        <v>24</v>
      </c>
      <c r="I65" s="160" t="s">
        <v>88</v>
      </c>
      <c r="J65" s="161" t="s">
        <v>89</v>
      </c>
    </row>
    <row r="66" spans="2:10" ht="21" customHeight="1">
      <c r="B66" s="64"/>
      <c r="C66" s="151" t="s">
        <v>25</v>
      </c>
      <c r="D66" s="152"/>
      <c r="E66" s="154" t="s">
        <v>121</v>
      </c>
      <c r="F66" s="158"/>
      <c r="G66" s="159" t="s">
        <v>26</v>
      </c>
      <c r="H66" s="152"/>
      <c r="I66" s="154" t="s">
        <v>122</v>
      </c>
      <c r="J66" s="155"/>
    </row>
    <row r="67" spans="1:10" ht="21" customHeight="1">
      <c r="A67" s="61">
        <v>11</v>
      </c>
      <c r="B67" s="64">
        <v>1</v>
      </c>
      <c r="C67" s="100" t="s">
        <v>10</v>
      </c>
      <c r="D67" s="102" t="s">
        <v>51</v>
      </c>
      <c r="E67" s="98" t="s">
        <v>35</v>
      </c>
      <c r="F67" s="66" t="s">
        <v>123</v>
      </c>
      <c r="G67" s="105" t="s">
        <v>10</v>
      </c>
      <c r="H67" s="65" t="s">
        <v>52</v>
      </c>
      <c r="I67" s="98" t="s">
        <v>12</v>
      </c>
      <c r="J67" s="103" t="s">
        <v>124</v>
      </c>
    </row>
    <row r="68" spans="1:10" ht="21" customHeight="1">
      <c r="A68" s="61">
        <v>11</v>
      </c>
      <c r="B68" s="64">
        <v>2</v>
      </c>
      <c r="C68" s="100" t="s">
        <v>11</v>
      </c>
      <c r="D68" s="102" t="s">
        <v>125</v>
      </c>
      <c r="E68" s="98" t="s">
        <v>35</v>
      </c>
      <c r="F68" s="66" t="s">
        <v>126</v>
      </c>
      <c r="G68" s="97" t="s">
        <v>14</v>
      </c>
      <c r="H68" s="65" t="s">
        <v>67</v>
      </c>
      <c r="I68" s="98" t="s">
        <v>12</v>
      </c>
      <c r="J68" s="103" t="s">
        <v>127</v>
      </c>
    </row>
    <row r="69" spans="1:10" ht="21" customHeight="1">
      <c r="A69" s="61">
        <v>11</v>
      </c>
      <c r="B69" s="64">
        <v>3</v>
      </c>
      <c r="C69" s="100" t="s">
        <v>14</v>
      </c>
      <c r="D69" s="102" t="s">
        <v>48</v>
      </c>
      <c r="E69" s="98" t="s">
        <v>69</v>
      </c>
      <c r="F69" s="66" t="s">
        <v>47</v>
      </c>
      <c r="G69" s="105" t="s">
        <v>14</v>
      </c>
      <c r="H69" s="102" t="s">
        <v>33</v>
      </c>
      <c r="I69" s="98" t="s">
        <v>12</v>
      </c>
      <c r="J69" s="103" t="s">
        <v>128</v>
      </c>
    </row>
    <row r="70" spans="1:10" ht="21" customHeight="1">
      <c r="A70" s="61">
        <v>11</v>
      </c>
      <c r="B70" s="64">
        <v>4</v>
      </c>
      <c r="C70" s="100" t="s">
        <v>16</v>
      </c>
      <c r="D70" s="65" t="s">
        <v>18</v>
      </c>
      <c r="E70" s="98" t="s">
        <v>69</v>
      </c>
      <c r="F70" s="66" t="s">
        <v>71</v>
      </c>
      <c r="G70" s="105" t="s">
        <v>16</v>
      </c>
      <c r="H70" s="102" t="s">
        <v>22</v>
      </c>
      <c r="I70" s="98" t="s">
        <v>12</v>
      </c>
      <c r="J70" s="103" t="s">
        <v>18</v>
      </c>
    </row>
    <row r="71" spans="1:10" ht="21" customHeight="1">
      <c r="A71" s="61">
        <v>11</v>
      </c>
      <c r="B71" s="64">
        <v>5</v>
      </c>
      <c r="C71" s="100" t="s">
        <v>16</v>
      </c>
      <c r="D71" s="65" t="s">
        <v>70</v>
      </c>
      <c r="E71" s="98" t="s">
        <v>69</v>
      </c>
      <c r="F71" s="66" t="s">
        <v>49</v>
      </c>
      <c r="G71" s="105" t="s">
        <v>16</v>
      </c>
      <c r="H71" s="102" t="s">
        <v>49</v>
      </c>
      <c r="I71" s="98" t="s">
        <v>12</v>
      </c>
      <c r="J71" s="103" t="s">
        <v>50</v>
      </c>
    </row>
    <row r="72" spans="1:10" ht="21" customHeight="1">
      <c r="A72" s="61">
        <v>11</v>
      </c>
      <c r="B72" s="64">
        <v>6</v>
      </c>
      <c r="C72" s="100" t="s">
        <v>16</v>
      </c>
      <c r="D72" s="102" t="s">
        <v>87</v>
      </c>
      <c r="E72" s="98" t="s">
        <v>69</v>
      </c>
      <c r="F72" s="66" t="s">
        <v>17</v>
      </c>
      <c r="G72" s="105" t="s">
        <v>16</v>
      </c>
      <c r="H72" s="65" t="s">
        <v>86</v>
      </c>
      <c r="I72" s="98" t="s">
        <v>12</v>
      </c>
      <c r="J72" s="103" t="s">
        <v>87</v>
      </c>
    </row>
    <row r="73" spans="1:10" ht="21" customHeight="1">
      <c r="A73" s="61">
        <v>11</v>
      </c>
      <c r="B73" s="64">
        <v>7</v>
      </c>
      <c r="C73" s="100" t="s">
        <v>14</v>
      </c>
      <c r="D73" s="65" t="s">
        <v>20</v>
      </c>
      <c r="E73" s="98" t="s">
        <v>69</v>
      </c>
      <c r="F73" s="66" t="s">
        <v>67</v>
      </c>
      <c r="G73" s="105" t="s">
        <v>11</v>
      </c>
      <c r="H73" s="102" t="s">
        <v>73</v>
      </c>
      <c r="I73" s="98" t="s">
        <v>12</v>
      </c>
      <c r="J73" s="103" t="s">
        <v>98</v>
      </c>
    </row>
    <row r="74" spans="1:10" ht="21" customHeight="1">
      <c r="A74" s="61">
        <v>11</v>
      </c>
      <c r="B74" s="116">
        <v>8</v>
      </c>
      <c r="C74" s="117"/>
      <c r="D74" s="118"/>
      <c r="E74" s="113" t="s">
        <v>69</v>
      </c>
      <c r="F74" s="114"/>
      <c r="G74" s="112"/>
      <c r="H74" s="69"/>
      <c r="I74" s="113" t="s">
        <v>12</v>
      </c>
      <c r="J74" s="78"/>
    </row>
    <row r="75" ht="21" customHeight="1"/>
    <row r="76" ht="21" customHeight="1"/>
    <row r="77" ht="21" customHeight="1"/>
    <row r="78" ht="21" customHeight="1"/>
    <row r="79" ht="21" customHeight="1"/>
    <row r="80" ht="21" customHeight="1"/>
    <row r="81" spans="2:10" ht="21" customHeight="1">
      <c r="B81" s="153">
        <v>6</v>
      </c>
      <c r="C81" s="153"/>
      <c r="D81" s="153"/>
      <c r="E81" s="153"/>
      <c r="F81" s="153"/>
      <c r="G81" s="153"/>
      <c r="H81" s="153"/>
      <c r="I81" s="153"/>
      <c r="J81" s="153"/>
    </row>
    <row r="82" ht="21" customHeight="1"/>
    <row r="83" spans="2:10" ht="21" customHeight="1">
      <c r="B83" s="63"/>
      <c r="C83" s="156">
        <v>41938</v>
      </c>
      <c r="D83" s="157"/>
      <c r="E83" s="72"/>
      <c r="F83" s="73" t="s">
        <v>23</v>
      </c>
      <c r="G83" s="74"/>
      <c r="H83" s="75" t="s">
        <v>24</v>
      </c>
      <c r="I83" s="160" t="s">
        <v>99</v>
      </c>
      <c r="J83" s="161" t="s">
        <v>100</v>
      </c>
    </row>
    <row r="84" spans="2:10" ht="21" customHeight="1">
      <c r="B84" s="64"/>
      <c r="C84" s="151" t="s">
        <v>25</v>
      </c>
      <c r="D84" s="152"/>
      <c r="E84" s="154" t="s">
        <v>129</v>
      </c>
      <c r="F84" s="158"/>
      <c r="G84" s="159" t="s">
        <v>26</v>
      </c>
      <c r="H84" s="152"/>
      <c r="I84" s="154" t="s">
        <v>130</v>
      </c>
      <c r="J84" s="155"/>
    </row>
    <row r="85" spans="1:10" ht="21" customHeight="1">
      <c r="A85" s="61">
        <v>13</v>
      </c>
      <c r="B85" s="64">
        <v>1</v>
      </c>
      <c r="C85" s="100" t="s">
        <v>10</v>
      </c>
      <c r="D85" s="102" t="s">
        <v>131</v>
      </c>
      <c r="E85" s="98" t="s">
        <v>132</v>
      </c>
      <c r="F85" s="66" t="s">
        <v>51</v>
      </c>
      <c r="G85" s="105" t="s">
        <v>10</v>
      </c>
      <c r="H85" s="102" t="s">
        <v>133</v>
      </c>
      <c r="I85" s="98" t="s">
        <v>12</v>
      </c>
      <c r="J85" s="103" t="s">
        <v>52</v>
      </c>
    </row>
    <row r="86" spans="1:10" ht="21" customHeight="1">
      <c r="A86" s="61">
        <v>13</v>
      </c>
      <c r="B86" s="64">
        <v>2</v>
      </c>
      <c r="C86" s="100" t="s">
        <v>14</v>
      </c>
      <c r="D86" s="102" t="s">
        <v>134</v>
      </c>
      <c r="E86" s="98" t="s">
        <v>132</v>
      </c>
      <c r="F86" s="66" t="s">
        <v>135</v>
      </c>
      <c r="G86" s="97" t="s">
        <v>14</v>
      </c>
      <c r="H86" s="102" t="s">
        <v>136</v>
      </c>
      <c r="I86" s="98" t="s">
        <v>12</v>
      </c>
      <c r="J86" s="103" t="s">
        <v>47</v>
      </c>
    </row>
    <row r="87" spans="1:10" ht="21" customHeight="1">
      <c r="A87" s="61">
        <v>13</v>
      </c>
      <c r="B87" s="64">
        <v>3</v>
      </c>
      <c r="C87" s="100" t="s">
        <v>14</v>
      </c>
      <c r="D87" s="102" t="s">
        <v>137</v>
      </c>
      <c r="E87" s="98" t="s">
        <v>132</v>
      </c>
      <c r="F87" s="66" t="s">
        <v>48</v>
      </c>
      <c r="G87" s="105" t="s">
        <v>14</v>
      </c>
      <c r="H87" s="102" t="s">
        <v>135</v>
      </c>
      <c r="I87" s="98" t="s">
        <v>12</v>
      </c>
      <c r="J87" s="103" t="s">
        <v>138</v>
      </c>
    </row>
    <row r="88" spans="1:10" ht="21" customHeight="1">
      <c r="A88" s="61">
        <v>13</v>
      </c>
      <c r="B88" s="64">
        <v>4</v>
      </c>
      <c r="C88" s="100" t="s">
        <v>16</v>
      </c>
      <c r="D88" s="102" t="s">
        <v>70</v>
      </c>
      <c r="E88" s="98" t="s">
        <v>69</v>
      </c>
      <c r="F88" s="66" t="s">
        <v>71</v>
      </c>
      <c r="G88" s="105" t="s">
        <v>16</v>
      </c>
      <c r="H88" s="102" t="s">
        <v>17</v>
      </c>
      <c r="I88" s="98" t="s">
        <v>12</v>
      </c>
      <c r="J88" s="103" t="s">
        <v>71</v>
      </c>
    </row>
    <row r="89" spans="1:10" ht="21" customHeight="1">
      <c r="A89" s="61">
        <v>13</v>
      </c>
      <c r="B89" s="64">
        <v>5</v>
      </c>
      <c r="C89" s="100" t="s">
        <v>16</v>
      </c>
      <c r="D89" s="65" t="s">
        <v>50</v>
      </c>
      <c r="E89" s="98" t="s">
        <v>69</v>
      </c>
      <c r="F89" s="66" t="s">
        <v>86</v>
      </c>
      <c r="G89" s="105" t="s">
        <v>14</v>
      </c>
      <c r="H89" s="102" t="s">
        <v>139</v>
      </c>
      <c r="I89" s="98" t="s">
        <v>69</v>
      </c>
      <c r="J89" s="103" t="s">
        <v>67</v>
      </c>
    </row>
    <row r="90" spans="1:10" ht="21" customHeight="1">
      <c r="A90" s="61">
        <v>13</v>
      </c>
      <c r="B90" s="64">
        <v>6</v>
      </c>
      <c r="C90" s="100" t="s">
        <v>14</v>
      </c>
      <c r="D90" s="65" t="s">
        <v>128</v>
      </c>
      <c r="E90" s="98" t="s">
        <v>69</v>
      </c>
      <c r="F90" s="66" t="s">
        <v>67</v>
      </c>
      <c r="G90" s="105" t="s">
        <v>11</v>
      </c>
      <c r="H90" s="102" t="s">
        <v>110</v>
      </c>
      <c r="I90" s="98" t="s">
        <v>12</v>
      </c>
      <c r="J90" s="103" t="s">
        <v>13</v>
      </c>
    </row>
    <row r="91" spans="1:10" ht="21" customHeight="1">
      <c r="A91" s="61">
        <v>13</v>
      </c>
      <c r="B91" s="64">
        <v>7</v>
      </c>
      <c r="C91" s="100" t="s">
        <v>11</v>
      </c>
      <c r="D91" s="65" t="s">
        <v>13</v>
      </c>
      <c r="E91" s="98" t="s">
        <v>69</v>
      </c>
      <c r="F91" s="66" t="s">
        <v>28</v>
      </c>
      <c r="G91" s="105" t="s">
        <v>16</v>
      </c>
      <c r="H91" s="65" t="s">
        <v>18</v>
      </c>
      <c r="I91" s="98" t="s">
        <v>69</v>
      </c>
      <c r="J91" s="103" t="s">
        <v>86</v>
      </c>
    </row>
    <row r="92" spans="1:10" ht="21" customHeight="1">
      <c r="A92" s="61">
        <v>13</v>
      </c>
      <c r="B92" s="116">
        <v>8</v>
      </c>
      <c r="C92" s="117"/>
      <c r="D92" s="118"/>
      <c r="E92" s="113" t="s">
        <v>69</v>
      </c>
      <c r="F92" s="114"/>
      <c r="G92" s="112" t="s">
        <v>11</v>
      </c>
      <c r="H92" s="118" t="s">
        <v>140</v>
      </c>
      <c r="I92" s="113" t="s">
        <v>12</v>
      </c>
      <c r="J92" s="78" t="s">
        <v>98</v>
      </c>
    </row>
    <row r="93" ht="21" customHeight="1"/>
    <row r="94" spans="2:10" ht="21" customHeight="1">
      <c r="B94" s="63"/>
      <c r="C94" s="156">
        <v>41945</v>
      </c>
      <c r="D94" s="157"/>
      <c r="E94" s="72"/>
      <c r="F94" s="73" t="s">
        <v>23</v>
      </c>
      <c r="G94" s="74"/>
      <c r="H94" s="75" t="s">
        <v>24</v>
      </c>
      <c r="I94" s="160" t="s">
        <v>34</v>
      </c>
      <c r="J94" s="161" t="s">
        <v>141</v>
      </c>
    </row>
    <row r="95" spans="2:10" ht="21" customHeight="1">
      <c r="B95" s="64"/>
      <c r="C95" s="151" t="s">
        <v>25</v>
      </c>
      <c r="D95" s="152"/>
      <c r="E95" s="154" t="s">
        <v>142</v>
      </c>
      <c r="F95" s="158"/>
      <c r="G95" s="159" t="s">
        <v>26</v>
      </c>
      <c r="H95" s="152"/>
      <c r="I95" s="154" t="s">
        <v>142</v>
      </c>
      <c r="J95" s="155"/>
    </row>
    <row r="96" spans="1:10" ht="21" customHeight="1">
      <c r="A96" s="61">
        <v>15</v>
      </c>
      <c r="B96" s="64">
        <v>1</v>
      </c>
      <c r="C96" s="100" t="s">
        <v>10</v>
      </c>
      <c r="D96" s="65" t="s">
        <v>52</v>
      </c>
      <c r="E96" s="98" t="s">
        <v>143</v>
      </c>
      <c r="F96" s="66" t="s">
        <v>51</v>
      </c>
      <c r="G96" s="105" t="s">
        <v>10</v>
      </c>
      <c r="H96" s="102" t="s">
        <v>144</v>
      </c>
      <c r="I96" s="98" t="s">
        <v>12</v>
      </c>
      <c r="J96" s="103" t="s">
        <v>145</v>
      </c>
    </row>
    <row r="97" spans="1:10" ht="21" customHeight="1">
      <c r="A97" s="61">
        <v>15</v>
      </c>
      <c r="B97" s="64">
        <v>2</v>
      </c>
      <c r="C97" s="100" t="s">
        <v>14</v>
      </c>
      <c r="D97" s="102" t="s">
        <v>146</v>
      </c>
      <c r="E97" s="98" t="s">
        <v>143</v>
      </c>
      <c r="F97" s="66" t="s">
        <v>147</v>
      </c>
      <c r="G97" s="97" t="s">
        <v>14</v>
      </c>
      <c r="H97" s="102" t="s">
        <v>48</v>
      </c>
      <c r="I97" s="98" t="s">
        <v>12</v>
      </c>
      <c r="J97" s="103" t="s">
        <v>148</v>
      </c>
    </row>
    <row r="98" spans="1:10" ht="21" customHeight="1">
      <c r="A98" s="61">
        <v>15</v>
      </c>
      <c r="B98" s="64">
        <v>3</v>
      </c>
      <c r="C98" s="100" t="s">
        <v>14</v>
      </c>
      <c r="D98" s="102" t="s">
        <v>149</v>
      </c>
      <c r="E98" s="98" t="s">
        <v>143</v>
      </c>
      <c r="F98" s="66" t="s">
        <v>150</v>
      </c>
      <c r="G98" s="105"/>
      <c r="H98" s="65"/>
      <c r="I98" s="98" t="s">
        <v>12</v>
      </c>
      <c r="J98" s="103"/>
    </row>
    <row r="99" spans="1:10" ht="21" customHeight="1">
      <c r="A99" s="61">
        <v>15</v>
      </c>
      <c r="B99" s="64">
        <v>4</v>
      </c>
      <c r="C99" s="100" t="s">
        <v>11</v>
      </c>
      <c r="D99" s="102" t="s">
        <v>151</v>
      </c>
      <c r="E99" s="98" t="s">
        <v>143</v>
      </c>
      <c r="F99" s="66" t="s">
        <v>152</v>
      </c>
      <c r="G99" s="105"/>
      <c r="H99" s="102"/>
      <c r="I99" s="98" t="s">
        <v>12</v>
      </c>
      <c r="J99" s="103"/>
    </row>
    <row r="100" spans="1:10" ht="21" customHeight="1">
      <c r="A100" s="61">
        <v>15</v>
      </c>
      <c r="B100" s="64">
        <v>5</v>
      </c>
      <c r="C100" s="100" t="s">
        <v>14</v>
      </c>
      <c r="D100" s="65" t="s">
        <v>148</v>
      </c>
      <c r="E100" s="98" t="s">
        <v>143</v>
      </c>
      <c r="F100" s="66" t="s">
        <v>47</v>
      </c>
      <c r="G100" s="105" t="s">
        <v>14</v>
      </c>
      <c r="H100" s="102" t="s">
        <v>149</v>
      </c>
      <c r="I100" s="98" t="s">
        <v>12</v>
      </c>
      <c r="J100" s="103" t="s">
        <v>20</v>
      </c>
    </row>
    <row r="101" spans="1:10" ht="21" customHeight="1">
      <c r="A101" s="61">
        <v>15</v>
      </c>
      <c r="B101" s="64">
        <v>6</v>
      </c>
      <c r="C101" s="100" t="s">
        <v>16</v>
      </c>
      <c r="D101" s="65" t="s">
        <v>153</v>
      </c>
      <c r="E101" s="98" t="s">
        <v>143</v>
      </c>
      <c r="F101" s="66" t="s">
        <v>49</v>
      </c>
      <c r="G101" s="105" t="s">
        <v>11</v>
      </c>
      <c r="H101" s="102" t="s">
        <v>152</v>
      </c>
      <c r="I101" s="98" t="s">
        <v>12</v>
      </c>
      <c r="J101" s="103" t="s">
        <v>154</v>
      </c>
    </row>
    <row r="102" spans="1:10" ht="21" customHeight="1">
      <c r="A102" s="61">
        <v>15</v>
      </c>
      <c r="B102" s="64">
        <v>7</v>
      </c>
      <c r="C102" s="100" t="s">
        <v>11</v>
      </c>
      <c r="D102" s="65" t="s">
        <v>155</v>
      </c>
      <c r="E102" s="98" t="s">
        <v>143</v>
      </c>
      <c r="F102" s="66" t="s">
        <v>156</v>
      </c>
      <c r="G102" s="105"/>
      <c r="H102" s="65"/>
      <c r="I102" s="98" t="s">
        <v>12</v>
      </c>
      <c r="J102" s="103"/>
    </row>
    <row r="103" spans="1:10" ht="21" customHeight="1">
      <c r="A103" s="61">
        <v>15</v>
      </c>
      <c r="B103" s="116">
        <v>8</v>
      </c>
      <c r="C103" s="117"/>
      <c r="D103" s="118"/>
      <c r="E103" s="113" t="s">
        <v>143</v>
      </c>
      <c r="F103" s="114"/>
      <c r="G103" s="112"/>
      <c r="H103" s="69"/>
      <c r="I103" s="113" t="s">
        <v>12</v>
      </c>
      <c r="J103" s="78"/>
    </row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spans="2:10" ht="21" customHeight="1">
      <c r="B121" s="153">
        <v>7</v>
      </c>
      <c r="C121" s="153"/>
      <c r="D121" s="153"/>
      <c r="E121" s="153"/>
      <c r="F121" s="153"/>
      <c r="G121" s="153"/>
      <c r="H121" s="153"/>
      <c r="I121" s="153"/>
      <c r="J121" s="153"/>
    </row>
    <row r="122" ht="21" customHeight="1"/>
    <row r="123" ht="21" customHeight="1"/>
    <row r="124" ht="21" customHeight="1"/>
    <row r="125" ht="21" customHeight="1"/>
    <row r="126" ht="21" customHeight="1"/>
    <row r="127" ht="21" customHeight="1"/>
  </sheetData>
  <sheetProtection/>
  <mergeCells count="51">
    <mergeCell ref="I83:J83"/>
    <mergeCell ref="G44:H44"/>
    <mergeCell ref="I55:J55"/>
    <mergeCell ref="I66:J66"/>
    <mergeCell ref="C26:D26"/>
    <mergeCell ref="E26:F26"/>
    <mergeCell ref="C44:D44"/>
    <mergeCell ref="G55:H55"/>
    <mergeCell ref="I84:J84"/>
    <mergeCell ref="I26:J26"/>
    <mergeCell ref="B41:J41"/>
    <mergeCell ref="C55:D55"/>
    <mergeCell ref="E55:F55"/>
    <mergeCell ref="I43:J43"/>
    <mergeCell ref="G66:H66"/>
    <mergeCell ref="C83:D83"/>
    <mergeCell ref="C43:D43"/>
    <mergeCell ref="E44:F44"/>
    <mergeCell ref="I3:J3"/>
    <mergeCell ref="I14:J14"/>
    <mergeCell ref="I25:J25"/>
    <mergeCell ref="I4:J4"/>
    <mergeCell ref="I15:J15"/>
    <mergeCell ref="C3:D3"/>
    <mergeCell ref="C4:D4"/>
    <mergeCell ref="E4:F4"/>
    <mergeCell ref="G26:H26"/>
    <mergeCell ref="G4:H4"/>
    <mergeCell ref="C14:D14"/>
    <mergeCell ref="G15:H15"/>
    <mergeCell ref="C25:D25"/>
    <mergeCell ref="C15:D15"/>
    <mergeCell ref="E15:F15"/>
    <mergeCell ref="C66:D66"/>
    <mergeCell ref="E66:F66"/>
    <mergeCell ref="B81:J81"/>
    <mergeCell ref="I44:J44"/>
    <mergeCell ref="C65:D65"/>
    <mergeCell ref="C54:D54"/>
    <mergeCell ref="I54:J54"/>
    <mergeCell ref="I65:J65"/>
    <mergeCell ref="C84:D84"/>
    <mergeCell ref="B121:J121"/>
    <mergeCell ref="I95:J95"/>
    <mergeCell ref="C94:D94"/>
    <mergeCell ref="C95:D95"/>
    <mergeCell ref="E95:F95"/>
    <mergeCell ref="G95:H95"/>
    <mergeCell ref="E84:F84"/>
    <mergeCell ref="I94:J94"/>
    <mergeCell ref="G84:H84"/>
  </mergeCells>
  <printOptions/>
  <pageMargins left="0.7480314960629921" right="0.35433070866141736" top="0.5118110236220472" bottom="0.2755905511811024" header="0.8267716535433072" footer="0.1968503937007874"/>
  <pageSetup firstPageNumber="1" useFirstPageNumber="1" fitToHeight="2" horizontalDpi="300" verticalDpi="300" orientation="portrait" paperSize="9" r:id="rId1"/>
  <rowBreaks count="2" manualBreakCount="2">
    <brk id="42" min="1" max="9" man="1"/>
    <brk id="82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"/>
  <sheetViews>
    <sheetView tabSelected="1" workbookViewId="0" topLeftCell="A1">
      <selection activeCell="F25" sqref="F25"/>
    </sheetView>
  </sheetViews>
  <sheetFormatPr defaultColWidth="9.00390625" defaultRowHeight="13.5"/>
  <cols>
    <col min="1" max="1" width="3.875" style="79" customWidth="1"/>
    <col min="2" max="2" width="7.50390625" style="79" customWidth="1"/>
    <col min="3" max="32" width="2.625" style="84" customWidth="1"/>
    <col min="33" max="33" width="1.25" style="84" customWidth="1"/>
    <col min="34" max="34" width="6.50390625" style="79" customWidth="1"/>
    <col min="35" max="35" width="8.00390625" style="79" customWidth="1"/>
    <col min="36" max="36" width="9.125" style="79" bestFit="1" customWidth="1"/>
    <col min="37" max="37" width="9.00390625" style="79" customWidth="1"/>
    <col min="38" max="38" width="1.12109375" style="79" customWidth="1"/>
    <col min="39" max="39" width="9.125" style="79" bestFit="1" customWidth="1"/>
    <col min="40" max="16384" width="9.00390625" style="79" customWidth="1"/>
  </cols>
  <sheetData>
    <row r="1" spans="2:35" ht="22.5" customHeight="1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</row>
    <row r="2" spans="2:35" ht="17.25" customHeight="1">
      <c r="B2" s="81"/>
      <c r="C2" s="81"/>
      <c r="D2" s="81"/>
      <c r="E2" s="81"/>
      <c r="F2" s="81"/>
      <c r="G2" s="81"/>
      <c r="H2" s="81"/>
      <c r="I2" s="81"/>
      <c r="J2" s="81"/>
      <c r="K2" s="82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</row>
    <row r="3" spans="2:36" ht="17.25">
      <c r="B3" s="83" t="s">
        <v>5</v>
      </c>
      <c r="D3" s="85">
        <v>1</v>
      </c>
      <c r="E3" s="86"/>
      <c r="F3" s="86"/>
      <c r="G3" s="86">
        <v>2</v>
      </c>
      <c r="H3" s="86"/>
      <c r="I3" s="86"/>
      <c r="J3" s="86">
        <v>3</v>
      </c>
      <c r="K3" s="86"/>
      <c r="L3" s="86"/>
      <c r="M3" s="86">
        <v>4</v>
      </c>
      <c r="N3" s="86"/>
      <c r="O3" s="86"/>
      <c r="P3" s="86">
        <v>5</v>
      </c>
      <c r="Q3" s="86"/>
      <c r="R3" s="87"/>
      <c r="S3" s="88"/>
      <c r="T3" s="88"/>
      <c r="U3" s="88"/>
      <c r="V3" s="88"/>
      <c r="W3" s="88"/>
      <c r="X3" s="88"/>
      <c r="Y3" s="88"/>
      <c r="Z3" s="86"/>
      <c r="AA3" s="86"/>
      <c r="AB3" s="86"/>
      <c r="AC3" s="86"/>
      <c r="AD3" s="88"/>
      <c r="AE3" s="88"/>
      <c r="AF3" s="86"/>
      <c r="AG3" s="86"/>
      <c r="AJ3" s="89"/>
    </row>
    <row r="4" spans="1:39" ht="37.5" customHeight="1">
      <c r="A4" s="90" t="s">
        <v>38</v>
      </c>
      <c r="B4" s="91"/>
      <c r="C4" s="175" t="s">
        <v>157</v>
      </c>
      <c r="D4" s="176"/>
      <c r="E4" s="177"/>
      <c r="F4" s="175" t="s">
        <v>158</v>
      </c>
      <c r="G4" s="176"/>
      <c r="H4" s="177"/>
      <c r="I4" s="175" t="s">
        <v>52</v>
      </c>
      <c r="J4" s="176"/>
      <c r="K4" s="177"/>
      <c r="L4" s="175" t="s">
        <v>51</v>
      </c>
      <c r="M4" s="176"/>
      <c r="N4" s="177"/>
      <c r="O4" s="178"/>
      <c r="P4" s="148"/>
      <c r="Q4" s="149"/>
      <c r="R4" s="175" t="s">
        <v>157</v>
      </c>
      <c r="S4" s="176"/>
      <c r="T4" s="177"/>
      <c r="U4" s="175" t="s">
        <v>158</v>
      </c>
      <c r="V4" s="176"/>
      <c r="W4" s="177"/>
      <c r="X4" s="175" t="s">
        <v>52</v>
      </c>
      <c r="Y4" s="176"/>
      <c r="Z4" s="177"/>
      <c r="AA4" s="175" t="s">
        <v>51</v>
      </c>
      <c r="AB4" s="176"/>
      <c r="AC4" s="177"/>
      <c r="AD4" s="166"/>
      <c r="AE4" s="167"/>
      <c r="AF4" s="168"/>
      <c r="AG4" s="30"/>
      <c r="AH4" s="1" t="s">
        <v>0</v>
      </c>
      <c r="AI4" s="1" t="s">
        <v>2</v>
      </c>
      <c r="AJ4" s="18" t="s">
        <v>1</v>
      </c>
      <c r="AK4" s="48" t="s">
        <v>46</v>
      </c>
      <c r="AL4" s="47"/>
      <c r="AM4" s="49" t="s">
        <v>9</v>
      </c>
    </row>
    <row r="5" spans="1:39" ht="13.5" customHeight="1">
      <c r="A5" s="85"/>
      <c r="B5" s="172" t="s">
        <v>157</v>
      </c>
      <c r="C5" s="20"/>
      <c r="D5" s="21"/>
      <c r="E5" s="22"/>
      <c r="F5" s="53">
        <v>2</v>
      </c>
      <c r="G5" s="54" t="s">
        <v>3</v>
      </c>
      <c r="H5" s="55">
        <v>1</v>
      </c>
      <c r="I5" s="53">
        <v>3</v>
      </c>
      <c r="J5" s="54" t="s">
        <v>3</v>
      </c>
      <c r="K5" s="55">
        <v>0</v>
      </c>
      <c r="L5" s="53">
        <v>2</v>
      </c>
      <c r="M5" s="54" t="s">
        <v>3</v>
      </c>
      <c r="N5" s="55">
        <v>1</v>
      </c>
      <c r="O5" s="53"/>
      <c r="P5" s="54"/>
      <c r="Q5" s="55"/>
      <c r="R5" s="20"/>
      <c r="S5" s="21"/>
      <c r="T5" s="22"/>
      <c r="U5" s="53">
        <v>1</v>
      </c>
      <c r="V5" s="54" t="s">
        <v>3</v>
      </c>
      <c r="W5" s="55">
        <v>2</v>
      </c>
      <c r="X5" s="53">
        <v>3</v>
      </c>
      <c r="Y5" s="54" t="s">
        <v>3</v>
      </c>
      <c r="Z5" s="55">
        <v>0</v>
      </c>
      <c r="AA5" s="53">
        <v>1</v>
      </c>
      <c r="AB5" s="54" t="s">
        <v>3</v>
      </c>
      <c r="AC5" s="55">
        <v>2</v>
      </c>
      <c r="AD5" s="53"/>
      <c r="AE5" s="54"/>
      <c r="AF5" s="55"/>
      <c r="AG5" s="31"/>
      <c r="AH5" s="5"/>
      <c r="AI5" s="6"/>
      <c r="AJ5" s="6"/>
      <c r="AK5" s="5"/>
      <c r="AL5" s="5"/>
      <c r="AM5" s="50"/>
    </row>
    <row r="6" spans="1:39" ht="13.5" customHeight="1">
      <c r="A6" s="85" t="str">
        <f>+B5</f>
        <v>DNB チームD</v>
      </c>
      <c r="B6" s="173"/>
      <c r="C6" s="23"/>
      <c r="D6" s="24"/>
      <c r="E6" s="25"/>
      <c r="F6" s="56"/>
      <c r="G6" s="19" t="str">
        <f>(IF(F5="","",IF(F5&gt;H5,"○","●")))</f>
        <v>○</v>
      </c>
      <c r="H6" s="57"/>
      <c r="I6" s="56"/>
      <c r="J6" s="19" t="str">
        <f>(IF(I5="","",IF(I5&gt;K5,"○","●")))</f>
        <v>○</v>
      </c>
      <c r="K6" s="57"/>
      <c r="L6" s="56"/>
      <c r="M6" s="19" t="str">
        <f>(IF(L5="","",IF(L5&gt;N5,"○","●")))</f>
        <v>○</v>
      </c>
      <c r="N6" s="57"/>
      <c r="O6" s="56"/>
      <c r="P6" s="19"/>
      <c r="Q6" s="57"/>
      <c r="R6" s="23"/>
      <c r="S6" s="24"/>
      <c r="T6" s="25"/>
      <c r="U6" s="56"/>
      <c r="V6" s="19" t="str">
        <f>(IF(U5="","",IF(U5&gt;W5,"○","●")))</f>
        <v>●</v>
      </c>
      <c r="W6" s="57"/>
      <c r="X6" s="56"/>
      <c r="Y6" s="19" t="str">
        <f>(IF(X5="","",IF(X5&gt;Z5,"○","●")))</f>
        <v>○</v>
      </c>
      <c r="Z6" s="57"/>
      <c r="AA6" s="56"/>
      <c r="AB6" s="19" t="str">
        <f>(IF(AA5="","",IF(AA5&gt;AC5,"○","●")))</f>
        <v>●</v>
      </c>
      <c r="AC6" s="57"/>
      <c r="AD6" s="56"/>
      <c r="AE6" s="19"/>
      <c r="AF6" s="57"/>
      <c r="AG6" s="32">
        <f>SUM(AH6:AI6)</f>
        <v>4.666666666666667</v>
      </c>
      <c r="AH6" s="10">
        <f>COUNTIF(C6:AF6,"○")</f>
        <v>4</v>
      </c>
      <c r="AI6" s="11">
        <f>SUM(C5,F5,I5,L5,O5,R5,U5,X5,AA5,AD5)/SUM(C5:AF5)</f>
        <v>0.6666666666666666</v>
      </c>
      <c r="AJ6" s="11">
        <f>SUM(C7,F7,I7,L7,O7,R7,U7,X7,AA7,AD7)/SUM(C7:AF7)</f>
        <v>0.6410256410256411</v>
      </c>
      <c r="AK6" s="10">
        <f>RANK(AG6,$AG$5:$AG$16)</f>
        <v>1</v>
      </c>
      <c r="AL6" s="10">
        <f>SUM(AH6:AJ6)</f>
        <v>5.307692307692308</v>
      </c>
      <c r="AM6" s="51">
        <f>RANK(AL6,$AL$5:$AL$16)</f>
        <v>1</v>
      </c>
    </row>
    <row r="7" spans="1:39" ht="13.5" customHeight="1">
      <c r="A7" s="85"/>
      <c r="B7" s="174"/>
      <c r="C7" s="26"/>
      <c r="D7" s="27"/>
      <c r="E7" s="28"/>
      <c r="F7" s="58">
        <v>5</v>
      </c>
      <c r="G7" s="59" t="s">
        <v>4</v>
      </c>
      <c r="H7" s="60">
        <v>4</v>
      </c>
      <c r="I7" s="58">
        <v>6</v>
      </c>
      <c r="J7" s="59" t="s">
        <v>4</v>
      </c>
      <c r="K7" s="60">
        <v>0</v>
      </c>
      <c r="L7" s="58">
        <v>4</v>
      </c>
      <c r="M7" s="59" t="s">
        <v>4</v>
      </c>
      <c r="N7" s="60">
        <v>2</v>
      </c>
      <c r="O7" s="58"/>
      <c r="P7" s="59"/>
      <c r="Q7" s="60"/>
      <c r="R7" s="26"/>
      <c r="S7" s="27"/>
      <c r="T7" s="28"/>
      <c r="U7" s="58">
        <v>2</v>
      </c>
      <c r="V7" s="59" t="s">
        <v>4</v>
      </c>
      <c r="W7" s="60">
        <v>4</v>
      </c>
      <c r="X7" s="58">
        <v>6</v>
      </c>
      <c r="Y7" s="59" t="s">
        <v>4</v>
      </c>
      <c r="Z7" s="60">
        <v>0</v>
      </c>
      <c r="AA7" s="58">
        <v>2</v>
      </c>
      <c r="AB7" s="59" t="s">
        <v>4</v>
      </c>
      <c r="AC7" s="60">
        <v>4</v>
      </c>
      <c r="AD7" s="58"/>
      <c r="AE7" s="59"/>
      <c r="AF7" s="60"/>
      <c r="AG7" s="29"/>
      <c r="AH7" s="15"/>
      <c r="AI7" s="17"/>
      <c r="AJ7" s="16"/>
      <c r="AK7" s="15"/>
      <c r="AL7" s="15"/>
      <c r="AM7" s="52"/>
    </row>
    <row r="8" spans="1:39" ht="13.5" customHeight="1">
      <c r="A8" s="85"/>
      <c r="B8" s="169" t="s">
        <v>158</v>
      </c>
      <c r="C8" s="44">
        <f>IF(H5="","",H5)</f>
        <v>1</v>
      </c>
      <c r="D8" s="36" t="s">
        <v>3</v>
      </c>
      <c r="E8" s="35">
        <f>IF(F5="","",F5)</f>
        <v>2</v>
      </c>
      <c r="F8" s="2"/>
      <c r="G8" s="3"/>
      <c r="H8" s="4"/>
      <c r="I8" s="53">
        <v>2</v>
      </c>
      <c r="J8" s="54" t="s">
        <v>3</v>
      </c>
      <c r="K8" s="55">
        <v>1</v>
      </c>
      <c r="L8" s="53">
        <v>2</v>
      </c>
      <c r="M8" s="54" t="s">
        <v>3</v>
      </c>
      <c r="N8" s="55">
        <v>1</v>
      </c>
      <c r="O8" s="53"/>
      <c r="P8" s="54"/>
      <c r="Q8" s="55"/>
      <c r="R8" s="44">
        <f>IF(W5="","",W5)</f>
        <v>2</v>
      </c>
      <c r="S8" s="36" t="s">
        <v>3</v>
      </c>
      <c r="T8" s="35">
        <f>IF(U5="","",U5)</f>
        <v>1</v>
      </c>
      <c r="U8" s="20"/>
      <c r="V8" s="21"/>
      <c r="W8" s="22"/>
      <c r="X8" s="53">
        <v>0</v>
      </c>
      <c r="Y8" s="54" t="s">
        <v>3</v>
      </c>
      <c r="Z8" s="55">
        <v>3</v>
      </c>
      <c r="AA8" s="53">
        <v>3</v>
      </c>
      <c r="AB8" s="54" t="s">
        <v>3</v>
      </c>
      <c r="AC8" s="55">
        <v>0</v>
      </c>
      <c r="AD8" s="53"/>
      <c r="AE8" s="54"/>
      <c r="AF8" s="55"/>
      <c r="AG8" s="31"/>
      <c r="AH8" s="5"/>
      <c r="AI8" s="6"/>
      <c r="AJ8" s="6"/>
      <c r="AK8" s="5"/>
      <c r="AL8" s="5"/>
      <c r="AM8" s="50"/>
    </row>
    <row r="9" spans="1:39" ht="13.5" customHeight="1">
      <c r="A9" s="85" t="str">
        <f>+B8</f>
        <v>DNB チームN</v>
      </c>
      <c r="B9" s="170"/>
      <c r="C9" s="37"/>
      <c r="D9" s="38" t="str">
        <f>(IF(C8="","",IF(C8&gt;E8,"○","●")))</f>
        <v>●</v>
      </c>
      <c r="E9" s="39"/>
      <c r="F9" s="7"/>
      <c r="G9" s="8"/>
      <c r="H9" s="9"/>
      <c r="I9" s="56"/>
      <c r="J9" s="19" t="str">
        <f>(IF(I8="","",IF(I8&gt;K8,"○","●")))</f>
        <v>○</v>
      </c>
      <c r="K9" s="57"/>
      <c r="L9" s="56"/>
      <c r="M9" s="19" t="str">
        <f>(IF(L8="","",IF(L8&gt;N8,"○","●")))</f>
        <v>○</v>
      </c>
      <c r="N9" s="57"/>
      <c r="O9" s="56"/>
      <c r="P9" s="19"/>
      <c r="Q9" s="57"/>
      <c r="R9" s="37"/>
      <c r="S9" s="38" t="str">
        <f>(IF(R8="","",IF(R8&gt;T8,"○","●")))</f>
        <v>○</v>
      </c>
      <c r="T9" s="39"/>
      <c r="U9" s="23"/>
      <c r="V9" s="24"/>
      <c r="W9" s="25"/>
      <c r="X9" s="56"/>
      <c r="Y9" s="19" t="str">
        <f>(IF(X8="","",IF(X8&gt;Z8,"○","●")))</f>
        <v>●</v>
      </c>
      <c r="Z9" s="57"/>
      <c r="AA9" s="56"/>
      <c r="AB9" s="19" t="str">
        <f>(IF(AA8="","",IF(AA8&gt;AC8,"○","●")))</f>
        <v>○</v>
      </c>
      <c r="AC9" s="57"/>
      <c r="AD9" s="56"/>
      <c r="AE9" s="19"/>
      <c r="AF9" s="57"/>
      <c r="AG9" s="32">
        <f>SUM(AH9:AI9)</f>
        <v>4.555555555555555</v>
      </c>
      <c r="AH9" s="10">
        <f>COUNTIF(C9:AF9,"○")</f>
        <v>4</v>
      </c>
      <c r="AI9" s="11">
        <f>SUM(C8,F8,I8,L8,O8,R8,U8,X8,AA8,AD8)/SUM(C8:AF8)</f>
        <v>0.5555555555555556</v>
      </c>
      <c r="AJ9" s="11">
        <f>SUM(C10,F10,I10,L10,O10,R10,U10,X10,AA10,AD10)/SUM(C10:AF10)</f>
        <v>0.5227272727272727</v>
      </c>
      <c r="AK9" s="10">
        <f>RANK(AG9,$AG$5:$AG$16)</f>
        <v>2</v>
      </c>
      <c r="AL9" s="10">
        <f>SUM(AH9:AJ9)</f>
        <v>5.078282828282828</v>
      </c>
      <c r="AM9" s="51">
        <f>RANK(AL9,$AL$5:$AL$16)</f>
        <v>2</v>
      </c>
    </row>
    <row r="10" spans="1:39" ht="13.5" customHeight="1">
      <c r="A10" s="85"/>
      <c r="B10" s="171"/>
      <c r="C10" s="46">
        <f>IF(H7="","",H7)</f>
        <v>4</v>
      </c>
      <c r="D10" s="41" t="s">
        <v>4</v>
      </c>
      <c r="E10" s="42">
        <f>IF(F7="","",F7)</f>
        <v>5</v>
      </c>
      <c r="F10" s="12"/>
      <c r="G10" s="13"/>
      <c r="H10" s="14"/>
      <c r="I10" s="58">
        <v>5</v>
      </c>
      <c r="J10" s="59" t="s">
        <v>4</v>
      </c>
      <c r="K10" s="60">
        <v>3</v>
      </c>
      <c r="L10" s="58">
        <v>4</v>
      </c>
      <c r="M10" s="59" t="s">
        <v>4</v>
      </c>
      <c r="N10" s="60">
        <v>2</v>
      </c>
      <c r="O10" s="58"/>
      <c r="P10" s="59"/>
      <c r="Q10" s="60"/>
      <c r="R10" s="46">
        <f>IF(W7="","",W7)</f>
        <v>4</v>
      </c>
      <c r="S10" s="41" t="s">
        <v>4</v>
      </c>
      <c r="T10" s="42">
        <f>IF(U7="","",U7)</f>
        <v>2</v>
      </c>
      <c r="U10" s="26"/>
      <c r="V10" s="27"/>
      <c r="W10" s="28"/>
      <c r="X10" s="58">
        <v>0</v>
      </c>
      <c r="Y10" s="59" t="s">
        <v>4</v>
      </c>
      <c r="Z10" s="60">
        <v>6</v>
      </c>
      <c r="AA10" s="58">
        <v>6</v>
      </c>
      <c r="AB10" s="59" t="s">
        <v>4</v>
      </c>
      <c r="AC10" s="60">
        <v>3</v>
      </c>
      <c r="AD10" s="58"/>
      <c r="AE10" s="59"/>
      <c r="AF10" s="60"/>
      <c r="AG10" s="29"/>
      <c r="AH10" s="15"/>
      <c r="AI10" s="17"/>
      <c r="AJ10" s="16"/>
      <c r="AK10" s="15"/>
      <c r="AL10" s="15"/>
      <c r="AM10" s="52"/>
    </row>
    <row r="11" spans="1:39" ht="13.5" customHeight="1">
      <c r="A11" s="85"/>
      <c r="B11" s="169" t="s">
        <v>52</v>
      </c>
      <c r="C11" s="33">
        <f>IF(K5="","",K5)</f>
        <v>0</v>
      </c>
      <c r="D11" s="34" t="s">
        <v>3</v>
      </c>
      <c r="E11" s="35">
        <f>IF(I5="","",I5)</f>
        <v>3</v>
      </c>
      <c r="F11" s="33">
        <f>IF(K8="","",K8)</f>
        <v>1</v>
      </c>
      <c r="G11" s="36" t="s">
        <v>3</v>
      </c>
      <c r="H11" s="35">
        <f>IF(I8="","",I8)</f>
        <v>2</v>
      </c>
      <c r="I11" s="2"/>
      <c r="J11" s="3"/>
      <c r="K11" s="4"/>
      <c r="L11" s="53">
        <v>1</v>
      </c>
      <c r="M11" s="54" t="s">
        <v>3</v>
      </c>
      <c r="N11" s="55">
        <v>2</v>
      </c>
      <c r="O11" s="53"/>
      <c r="P11" s="54"/>
      <c r="Q11" s="55"/>
      <c r="R11" s="33">
        <f>IF(Z5="","",Z5)</f>
        <v>0</v>
      </c>
      <c r="S11" s="34" t="s">
        <v>3</v>
      </c>
      <c r="T11" s="35">
        <f>IF(X5="","",X5)</f>
        <v>3</v>
      </c>
      <c r="U11" s="33">
        <f>IF(Z8="","",Z8)</f>
        <v>3</v>
      </c>
      <c r="V11" s="36" t="s">
        <v>3</v>
      </c>
      <c r="W11" s="35">
        <f>IF(X8="","",X8)</f>
        <v>0</v>
      </c>
      <c r="X11" s="20"/>
      <c r="Y11" s="21"/>
      <c r="Z11" s="22"/>
      <c r="AA11" s="53">
        <v>0</v>
      </c>
      <c r="AB11" s="54" t="s">
        <v>3</v>
      </c>
      <c r="AC11" s="55">
        <v>3</v>
      </c>
      <c r="AD11" s="53"/>
      <c r="AE11" s="54"/>
      <c r="AF11" s="55"/>
      <c r="AG11" s="31"/>
      <c r="AH11" s="5"/>
      <c r="AI11" s="6"/>
      <c r="AJ11" s="6"/>
      <c r="AK11" s="5"/>
      <c r="AL11" s="5"/>
      <c r="AM11" s="50"/>
    </row>
    <row r="12" spans="1:39" ht="13.5" customHeight="1">
      <c r="A12" s="85" t="str">
        <f>+B11</f>
        <v>ちざわちゃんず</v>
      </c>
      <c r="B12" s="170"/>
      <c r="C12" s="37"/>
      <c r="D12" s="38" t="str">
        <f>(IF(C11="","",IF(C11&gt;E11,"○","●")))</f>
        <v>●</v>
      </c>
      <c r="E12" s="39"/>
      <c r="F12" s="37"/>
      <c r="G12" s="38" t="str">
        <f>(IF(F11="","",IF(F11&gt;H11,"○","●")))</f>
        <v>●</v>
      </c>
      <c r="H12" s="39"/>
      <c r="I12" s="7"/>
      <c r="J12" s="8"/>
      <c r="K12" s="9"/>
      <c r="L12" s="56"/>
      <c r="M12" s="19" t="str">
        <f>(IF(L11="","",IF(L11&gt;N11,"○","●")))</f>
        <v>●</v>
      </c>
      <c r="N12" s="57"/>
      <c r="O12" s="56"/>
      <c r="P12" s="19"/>
      <c r="Q12" s="57"/>
      <c r="R12" s="37"/>
      <c r="S12" s="38" t="str">
        <f>(IF(R11="","",IF(R11&gt;T11,"○","●")))</f>
        <v>●</v>
      </c>
      <c r="T12" s="39"/>
      <c r="U12" s="37"/>
      <c r="V12" s="38" t="str">
        <f>(IF(U11="","",IF(U11&gt;W11,"○","●")))</f>
        <v>○</v>
      </c>
      <c r="W12" s="39"/>
      <c r="X12" s="23"/>
      <c r="Y12" s="24"/>
      <c r="Z12" s="25"/>
      <c r="AA12" s="56"/>
      <c r="AB12" s="19" t="str">
        <f>(IF(AA11="","",IF(AA11&gt;AC11,"○","●")))</f>
        <v>●</v>
      </c>
      <c r="AC12" s="57"/>
      <c r="AD12" s="56"/>
      <c r="AE12" s="19"/>
      <c r="AF12" s="57"/>
      <c r="AG12" s="32">
        <f>SUM(AH12:AI12)</f>
        <v>1.2777777777777777</v>
      </c>
      <c r="AH12" s="10">
        <f>COUNTIF(C12:AF12,"○")</f>
        <v>1</v>
      </c>
      <c r="AI12" s="11">
        <f>SUM(C11,F11,I11,L11,O11,R11,U11,X11,AA11,AD11)/SUM(C11:AF11)</f>
        <v>0.2777777777777778</v>
      </c>
      <c r="AJ12" s="11">
        <f>SUM(C13,F13,I13,L13,O13,R13,U13,X13,AA13,AD13)/SUM(C13:AF13)</f>
        <v>0.3</v>
      </c>
      <c r="AK12" s="10">
        <f>RANK(AG12,$AG$5:$AG$16)</f>
        <v>4</v>
      </c>
      <c r="AL12" s="10">
        <f>SUM(AH12:AJ12)</f>
        <v>1.5777777777777777</v>
      </c>
      <c r="AM12" s="51">
        <f>RANK(AL12,$AL$5:$AL$16)</f>
        <v>4</v>
      </c>
    </row>
    <row r="13" spans="1:39" ht="13.5" customHeight="1">
      <c r="A13" s="85"/>
      <c r="B13" s="171"/>
      <c r="C13" s="40">
        <f>IF(K7="","",K7)</f>
        <v>0</v>
      </c>
      <c r="D13" s="41" t="s">
        <v>4</v>
      </c>
      <c r="E13" s="42">
        <f>IF(I7="","",I7)</f>
        <v>6</v>
      </c>
      <c r="F13" s="40">
        <f>IF(K10="","",K10)</f>
        <v>3</v>
      </c>
      <c r="G13" s="41" t="s">
        <v>4</v>
      </c>
      <c r="H13" s="42">
        <f>IF(I10="","",I10)</f>
        <v>5</v>
      </c>
      <c r="I13" s="12"/>
      <c r="J13" s="13"/>
      <c r="K13" s="14"/>
      <c r="L13" s="58">
        <v>2</v>
      </c>
      <c r="M13" s="59" t="s">
        <v>4</v>
      </c>
      <c r="N13" s="60">
        <v>5</v>
      </c>
      <c r="O13" s="58"/>
      <c r="P13" s="59"/>
      <c r="Q13" s="60"/>
      <c r="R13" s="40">
        <f>IF(Z7="","",Z7)</f>
        <v>0</v>
      </c>
      <c r="S13" s="41" t="s">
        <v>4</v>
      </c>
      <c r="T13" s="42">
        <f>IF(X7="","",X7)</f>
        <v>6</v>
      </c>
      <c r="U13" s="40">
        <f>IF(Z10="","",Z10)</f>
        <v>6</v>
      </c>
      <c r="V13" s="41" t="s">
        <v>4</v>
      </c>
      <c r="W13" s="42">
        <f>IF(X10="","",X10)</f>
        <v>0</v>
      </c>
      <c r="X13" s="26"/>
      <c r="Y13" s="27"/>
      <c r="Z13" s="28"/>
      <c r="AA13" s="58">
        <v>1</v>
      </c>
      <c r="AB13" s="59" t="s">
        <v>4</v>
      </c>
      <c r="AC13" s="60">
        <v>6</v>
      </c>
      <c r="AD13" s="58"/>
      <c r="AE13" s="59"/>
      <c r="AF13" s="60"/>
      <c r="AG13" s="29"/>
      <c r="AH13" s="15"/>
      <c r="AI13" s="17"/>
      <c r="AJ13" s="16"/>
      <c r="AK13" s="15"/>
      <c r="AL13" s="15"/>
      <c r="AM13" s="52"/>
    </row>
    <row r="14" spans="1:39" ht="13.5" customHeight="1">
      <c r="A14" s="85"/>
      <c r="B14" s="172" t="s">
        <v>51</v>
      </c>
      <c r="C14" s="33">
        <f>IF(N5="","",N5)</f>
        <v>1</v>
      </c>
      <c r="D14" s="34" t="s">
        <v>3</v>
      </c>
      <c r="E14" s="35">
        <f>IF(L5="","",L5)</f>
        <v>2</v>
      </c>
      <c r="F14" s="33">
        <f>IF(N8="","",N8)</f>
        <v>1</v>
      </c>
      <c r="G14" s="34" t="s">
        <v>3</v>
      </c>
      <c r="H14" s="35">
        <f>IF(L8="","",L8)</f>
        <v>2</v>
      </c>
      <c r="I14" s="33">
        <f>IF(N11="","",N11)</f>
        <v>2</v>
      </c>
      <c r="J14" s="36" t="s">
        <v>3</v>
      </c>
      <c r="K14" s="35">
        <f>IF(L11="","",L11)</f>
        <v>1</v>
      </c>
      <c r="L14" s="2"/>
      <c r="M14" s="3"/>
      <c r="N14" s="4"/>
      <c r="O14" s="53"/>
      <c r="P14" s="54"/>
      <c r="Q14" s="55"/>
      <c r="R14" s="33">
        <f>IF(AC5="","",AC5)</f>
        <v>2</v>
      </c>
      <c r="S14" s="34" t="s">
        <v>3</v>
      </c>
      <c r="T14" s="35">
        <f>IF(AA5="","",AA5)</f>
        <v>1</v>
      </c>
      <c r="U14" s="33">
        <f>IF(AC8="","",AC8)</f>
        <v>0</v>
      </c>
      <c r="V14" s="34" t="s">
        <v>3</v>
      </c>
      <c r="W14" s="35">
        <f>IF(AA8="","",AA8)</f>
        <v>3</v>
      </c>
      <c r="X14" s="33">
        <f>IF(AC11="","",AC11)</f>
        <v>3</v>
      </c>
      <c r="Y14" s="36" t="s">
        <v>3</v>
      </c>
      <c r="Z14" s="35">
        <f>IF(AA11="","",AA11)</f>
        <v>0</v>
      </c>
      <c r="AA14" s="20"/>
      <c r="AB14" s="21"/>
      <c r="AC14" s="22"/>
      <c r="AD14" s="53"/>
      <c r="AE14" s="54"/>
      <c r="AF14" s="55"/>
      <c r="AG14" s="31"/>
      <c r="AH14" s="5"/>
      <c r="AI14" s="6"/>
      <c r="AJ14" s="6"/>
      <c r="AK14" s="5"/>
      <c r="AL14" s="5"/>
      <c r="AM14" s="50"/>
    </row>
    <row r="15" spans="1:39" ht="13.5" customHeight="1">
      <c r="A15" s="85" t="str">
        <f>+B14</f>
        <v>ゆかりな仲間たち</v>
      </c>
      <c r="B15" s="173"/>
      <c r="C15" s="37"/>
      <c r="D15" s="38" t="str">
        <f>(IF(C14="","",IF(C14&gt;E14,"○","●")))</f>
        <v>●</v>
      </c>
      <c r="E15" s="39"/>
      <c r="F15" s="37"/>
      <c r="G15" s="38" t="str">
        <f>(IF(F14="","",IF(F14&gt;H14,"○","●")))</f>
        <v>●</v>
      </c>
      <c r="H15" s="39"/>
      <c r="I15" s="37"/>
      <c r="J15" s="38" t="str">
        <f>(IF(I14="","",IF(I14&gt;K14,"○","●")))</f>
        <v>○</v>
      </c>
      <c r="K15" s="39"/>
      <c r="L15" s="7"/>
      <c r="M15" s="8"/>
      <c r="N15" s="9"/>
      <c r="O15" s="56"/>
      <c r="P15" s="19"/>
      <c r="Q15" s="57"/>
      <c r="R15" s="37"/>
      <c r="S15" s="38" t="str">
        <f>(IF(R14="","",IF(R14&gt;T14,"○","●")))</f>
        <v>○</v>
      </c>
      <c r="T15" s="39"/>
      <c r="U15" s="37"/>
      <c r="V15" s="38" t="str">
        <f>(IF(U14="","",IF(U14&gt;W14,"○","●")))</f>
        <v>●</v>
      </c>
      <c r="W15" s="39"/>
      <c r="X15" s="37"/>
      <c r="Y15" s="38" t="str">
        <f>(IF(X14="","",IF(X14&gt;Z14,"○","●")))</f>
        <v>○</v>
      </c>
      <c r="Z15" s="39"/>
      <c r="AA15" s="23"/>
      <c r="AB15" s="24"/>
      <c r="AC15" s="25"/>
      <c r="AD15" s="56"/>
      <c r="AE15" s="19"/>
      <c r="AF15" s="57"/>
      <c r="AG15" s="32">
        <f>SUM(AH15:AI15)</f>
        <v>3.5</v>
      </c>
      <c r="AH15" s="10">
        <f>COUNTIF(C15:AF15,"○")</f>
        <v>3</v>
      </c>
      <c r="AI15" s="11">
        <f>SUM(C14,F14,I14,L14,O14,R14,U14,X14,AA14,AD14)/SUM(C14:AF14)</f>
        <v>0.5</v>
      </c>
      <c r="AJ15" s="11">
        <f>SUM(C16,F16,I16,L16,O16,R16,U16,X16,AA16,AD16)/SUM(C16:AF16)</f>
        <v>0.5365853658536586</v>
      </c>
      <c r="AK15" s="10">
        <f>RANK(AG15,$AG$5:$AG$16)</f>
        <v>3</v>
      </c>
      <c r="AL15" s="10">
        <f>SUM(AH15:AJ15)</f>
        <v>4.036585365853659</v>
      </c>
      <c r="AM15" s="51">
        <f>RANK(AL15,$AL$5:$AL$16)</f>
        <v>3</v>
      </c>
    </row>
    <row r="16" spans="1:39" ht="13.5" customHeight="1">
      <c r="A16" s="85"/>
      <c r="B16" s="174"/>
      <c r="C16" s="40">
        <f>IF(N7="","",N7)</f>
        <v>2</v>
      </c>
      <c r="D16" s="43" t="s">
        <v>4</v>
      </c>
      <c r="E16" s="42">
        <f>IF(L7="","",L7)</f>
        <v>4</v>
      </c>
      <c r="F16" s="40">
        <f>IF(N10="","",N10)</f>
        <v>2</v>
      </c>
      <c r="G16" s="43" t="s">
        <v>4</v>
      </c>
      <c r="H16" s="42">
        <f>IF(L10="","",L10)</f>
        <v>4</v>
      </c>
      <c r="I16" s="40">
        <f>IF(N13="","",N13)</f>
        <v>5</v>
      </c>
      <c r="J16" s="43" t="s">
        <v>4</v>
      </c>
      <c r="K16" s="42">
        <f>IF(L13="","",L13)</f>
        <v>2</v>
      </c>
      <c r="L16" s="12"/>
      <c r="M16" s="13"/>
      <c r="N16" s="14"/>
      <c r="O16" s="58"/>
      <c r="P16" s="59"/>
      <c r="Q16" s="60"/>
      <c r="R16" s="40">
        <f>IF(AC7="","",AC7)</f>
        <v>4</v>
      </c>
      <c r="S16" s="43" t="s">
        <v>4</v>
      </c>
      <c r="T16" s="42">
        <f>IF(AA7="","",AA7)</f>
        <v>2</v>
      </c>
      <c r="U16" s="40">
        <f>IF(AC10="","",AC10)</f>
        <v>3</v>
      </c>
      <c r="V16" s="43" t="s">
        <v>4</v>
      </c>
      <c r="W16" s="42">
        <f>IF(AA10="","",AA10)</f>
        <v>6</v>
      </c>
      <c r="X16" s="40">
        <f>IF(AC13="","",AC13)</f>
        <v>6</v>
      </c>
      <c r="Y16" s="43" t="s">
        <v>4</v>
      </c>
      <c r="Z16" s="42">
        <f>IF(AA13="","",AA13)</f>
        <v>1</v>
      </c>
      <c r="AA16" s="26"/>
      <c r="AB16" s="27"/>
      <c r="AC16" s="28"/>
      <c r="AD16" s="58"/>
      <c r="AE16" s="59"/>
      <c r="AF16" s="60"/>
      <c r="AG16" s="29"/>
      <c r="AH16" s="15"/>
      <c r="AI16" s="17"/>
      <c r="AJ16" s="16"/>
      <c r="AK16" s="15"/>
      <c r="AL16" s="15"/>
      <c r="AM16" s="52"/>
    </row>
  </sheetData>
  <sheetProtection/>
  <mergeCells count="14">
    <mergeCell ref="B14:B16"/>
    <mergeCell ref="B11:B13"/>
    <mergeCell ref="U4:W4"/>
    <mergeCell ref="X4:Z4"/>
    <mergeCell ref="AD4:AF4"/>
    <mergeCell ref="B8:B10"/>
    <mergeCell ref="B5:B7"/>
    <mergeCell ref="R4:T4"/>
    <mergeCell ref="C4:E4"/>
    <mergeCell ref="F4:H4"/>
    <mergeCell ref="I4:K4"/>
    <mergeCell ref="L4:N4"/>
    <mergeCell ref="AA4:AC4"/>
    <mergeCell ref="O4:Q4"/>
  </mergeCells>
  <printOptions/>
  <pageMargins left="0.47" right="0.1968503937007874" top="0.7480314960629921" bottom="0.35433070866141736" header="0.31496062992125984" footer="0.31496062992125984"/>
  <pageSetup fitToHeight="2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"/>
  <sheetViews>
    <sheetView workbookViewId="0" topLeftCell="A1">
      <selection activeCell="AA13" sqref="AA13"/>
    </sheetView>
  </sheetViews>
  <sheetFormatPr defaultColWidth="9.00390625" defaultRowHeight="13.5"/>
  <cols>
    <col min="1" max="1" width="3.875" style="79" customWidth="1"/>
    <col min="2" max="2" width="7.50390625" style="79" customWidth="1"/>
    <col min="3" max="29" width="2.625" style="84" customWidth="1"/>
    <col min="30" max="30" width="1.25" style="84" customWidth="1"/>
    <col min="31" max="31" width="6.50390625" style="79" customWidth="1"/>
    <col min="32" max="32" width="8.00390625" style="79" customWidth="1"/>
    <col min="33" max="33" width="9.125" style="79" bestFit="1" customWidth="1"/>
    <col min="34" max="34" width="9.00390625" style="79" customWidth="1"/>
    <col min="35" max="35" width="1.12109375" style="79" customWidth="1"/>
    <col min="36" max="36" width="9.125" style="79" bestFit="1" customWidth="1"/>
    <col min="37" max="16384" width="9.00390625" style="79" customWidth="1"/>
  </cols>
  <sheetData>
    <row r="1" spans="2:32" ht="22.5" customHeight="1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</row>
    <row r="2" spans="2:32" ht="17.25" customHeight="1">
      <c r="B2" s="81"/>
      <c r="C2" s="81"/>
      <c r="D2" s="81"/>
      <c r="E2" s="81"/>
      <c r="F2" s="81"/>
      <c r="G2" s="81"/>
      <c r="H2" s="81"/>
      <c r="I2" s="81"/>
      <c r="J2" s="81"/>
      <c r="K2" s="82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</row>
    <row r="3" spans="2:30" ht="17.25">
      <c r="B3" s="92" t="s">
        <v>6</v>
      </c>
      <c r="C3" s="119"/>
      <c r="D3" s="120">
        <v>1</v>
      </c>
      <c r="E3" s="121"/>
      <c r="F3" s="121"/>
      <c r="G3" s="121">
        <v>2</v>
      </c>
      <c r="H3" s="121"/>
      <c r="I3" s="121"/>
      <c r="J3" s="121">
        <v>3</v>
      </c>
      <c r="K3" s="121"/>
      <c r="L3" s="121"/>
      <c r="M3" s="121">
        <v>4</v>
      </c>
      <c r="N3" s="121"/>
      <c r="O3" s="121"/>
      <c r="P3" s="121">
        <v>5</v>
      </c>
      <c r="Q3" s="121"/>
      <c r="R3" s="121"/>
      <c r="S3" s="121">
        <v>6</v>
      </c>
      <c r="T3" s="121"/>
      <c r="U3" s="121"/>
      <c r="V3" s="121">
        <v>7</v>
      </c>
      <c r="W3" s="121"/>
      <c r="X3" s="121"/>
      <c r="Y3" s="122"/>
      <c r="Z3" s="122"/>
      <c r="AA3" s="93"/>
      <c r="AB3" s="94"/>
      <c r="AC3" s="94"/>
      <c r="AD3" s="94"/>
    </row>
    <row r="4" spans="1:36" ht="37.5" customHeight="1">
      <c r="A4" s="90" t="s">
        <v>37</v>
      </c>
      <c r="B4" s="95"/>
      <c r="C4" s="150" t="s">
        <v>159</v>
      </c>
      <c r="D4" s="150"/>
      <c r="E4" s="179"/>
      <c r="F4" s="150" t="s">
        <v>160</v>
      </c>
      <c r="G4" s="150"/>
      <c r="H4" s="179"/>
      <c r="I4" s="150" t="s">
        <v>161</v>
      </c>
      <c r="J4" s="150"/>
      <c r="K4" s="179"/>
      <c r="L4" s="150" t="s">
        <v>162</v>
      </c>
      <c r="M4" s="150"/>
      <c r="N4" s="179"/>
      <c r="O4" s="150" t="s">
        <v>29</v>
      </c>
      <c r="P4" s="150"/>
      <c r="Q4" s="179"/>
      <c r="R4" s="150" t="s">
        <v>28</v>
      </c>
      <c r="S4" s="150"/>
      <c r="T4" s="179"/>
      <c r="U4" s="181" t="s">
        <v>13</v>
      </c>
      <c r="V4" s="181"/>
      <c r="W4" s="182"/>
      <c r="X4" s="181" t="s">
        <v>163</v>
      </c>
      <c r="Y4" s="181"/>
      <c r="Z4" s="182"/>
      <c r="AA4" s="184"/>
      <c r="AB4" s="185"/>
      <c r="AC4" s="186"/>
      <c r="AD4" s="30"/>
      <c r="AE4" s="1" t="s">
        <v>0</v>
      </c>
      <c r="AF4" s="1" t="s">
        <v>2</v>
      </c>
      <c r="AG4" s="18" t="s">
        <v>1</v>
      </c>
      <c r="AH4" s="48" t="s">
        <v>46</v>
      </c>
      <c r="AI4" s="47"/>
      <c r="AJ4" s="49" t="s">
        <v>9</v>
      </c>
    </row>
    <row r="5" spans="1:36" ht="13.5" customHeight="1">
      <c r="A5" s="85"/>
      <c r="B5" s="183" t="s">
        <v>164</v>
      </c>
      <c r="C5" s="20"/>
      <c r="D5" s="21"/>
      <c r="E5" s="22"/>
      <c r="F5" s="53">
        <v>2</v>
      </c>
      <c r="G5" s="54" t="s">
        <v>3</v>
      </c>
      <c r="H5" s="55">
        <v>1</v>
      </c>
      <c r="I5" s="53">
        <v>3</v>
      </c>
      <c r="J5" s="54" t="s">
        <v>3</v>
      </c>
      <c r="K5" s="55">
        <v>0</v>
      </c>
      <c r="L5" s="53">
        <v>2</v>
      </c>
      <c r="M5" s="54" t="s">
        <v>3</v>
      </c>
      <c r="N5" s="55">
        <v>1</v>
      </c>
      <c r="O5" s="53">
        <v>3</v>
      </c>
      <c r="P5" s="54" t="s">
        <v>3</v>
      </c>
      <c r="Q5" s="55">
        <v>0</v>
      </c>
      <c r="R5" s="53">
        <v>2</v>
      </c>
      <c r="S5" s="54" t="s">
        <v>3</v>
      </c>
      <c r="T5" s="55">
        <v>1</v>
      </c>
      <c r="U5" s="53">
        <v>2</v>
      </c>
      <c r="V5" s="54" t="s">
        <v>3</v>
      </c>
      <c r="W5" s="55">
        <v>1</v>
      </c>
      <c r="X5" s="53">
        <v>2</v>
      </c>
      <c r="Y5" s="54" t="s">
        <v>3</v>
      </c>
      <c r="Z5" s="55">
        <v>1</v>
      </c>
      <c r="AA5" s="53"/>
      <c r="AB5" s="54"/>
      <c r="AC5" s="55"/>
      <c r="AD5" s="31"/>
      <c r="AE5" s="5"/>
      <c r="AF5" s="6"/>
      <c r="AG5" s="6"/>
      <c r="AH5" s="5"/>
      <c r="AI5" s="5"/>
      <c r="AJ5" s="50"/>
    </row>
    <row r="6" spans="1:36" ht="13.5" customHeight="1">
      <c r="A6" s="85" t="str">
        <f>+B5</f>
        <v>ＭＡＸ
'08</v>
      </c>
      <c r="B6" s="150"/>
      <c r="C6" s="23"/>
      <c r="D6" s="24"/>
      <c r="E6" s="25"/>
      <c r="F6" s="56"/>
      <c r="G6" s="19" t="str">
        <f>(IF(F5="","",IF(F5&gt;H5,"○","●")))</f>
        <v>○</v>
      </c>
      <c r="H6" s="57"/>
      <c r="I6" s="56"/>
      <c r="J6" s="19" t="str">
        <f>(IF(I5="","",IF(I5&gt;K5,"○","●")))</f>
        <v>○</v>
      </c>
      <c r="K6" s="57"/>
      <c r="L6" s="56"/>
      <c r="M6" s="19" t="str">
        <f>(IF(L5="","",IF(L5&gt;N5,"○","●")))</f>
        <v>○</v>
      </c>
      <c r="N6" s="57"/>
      <c r="O6" s="56"/>
      <c r="P6" s="19" t="str">
        <f>(IF(O5="","",IF(O5&gt;Q5,"○","●")))</f>
        <v>○</v>
      </c>
      <c r="Q6" s="57"/>
      <c r="R6" s="56"/>
      <c r="S6" s="19" t="str">
        <f>(IF(R5="","",IF(R5&gt;T5,"○","●")))</f>
        <v>○</v>
      </c>
      <c r="T6" s="57"/>
      <c r="U6" s="56"/>
      <c r="V6" s="19" t="str">
        <f>(IF(U5="","",IF(U5&gt;W5,"○","●")))</f>
        <v>○</v>
      </c>
      <c r="W6" s="57"/>
      <c r="X6" s="56"/>
      <c r="Y6" s="19" t="str">
        <f>(IF(X5="","",IF(X5&gt;Z5,"○","●")))</f>
        <v>○</v>
      </c>
      <c r="Z6" s="57"/>
      <c r="AA6" s="56"/>
      <c r="AB6" s="19"/>
      <c r="AC6" s="57"/>
      <c r="AD6" s="32">
        <f>SUM(AE6:AF6)</f>
        <v>7.761904761904762</v>
      </c>
      <c r="AE6" s="10">
        <f>COUNTIF(C6:AC6,"○")</f>
        <v>7</v>
      </c>
      <c r="AF6" s="11">
        <f>SUM(C5,F5,I5,L5,O5,R5,U5,X5,AA5)/SUM(C5:AC5)</f>
        <v>0.7619047619047619</v>
      </c>
      <c r="AG6" s="11">
        <f>SUM(C7,F7,I7,L7,O7,R7,U7,X7,AA7)/SUM(C7:AC7)</f>
        <v>0.7291666666666666</v>
      </c>
      <c r="AH6" s="10">
        <f>RANK(AD6,$AD$5:$AD$28)</f>
        <v>1</v>
      </c>
      <c r="AI6" s="10">
        <f>SUM(AE6:AG6)</f>
        <v>8.491071428571429</v>
      </c>
      <c r="AJ6" s="51">
        <f>RANK(AI6,$AI$5:$AI$28)</f>
        <v>1</v>
      </c>
    </row>
    <row r="7" spans="1:36" ht="13.5" customHeight="1">
      <c r="A7" s="85"/>
      <c r="B7" s="179"/>
      <c r="C7" s="26"/>
      <c r="D7" s="27"/>
      <c r="E7" s="28"/>
      <c r="F7" s="58">
        <v>5</v>
      </c>
      <c r="G7" s="59" t="s">
        <v>42</v>
      </c>
      <c r="H7" s="60">
        <v>2</v>
      </c>
      <c r="I7" s="58">
        <v>6</v>
      </c>
      <c r="J7" s="59" t="s">
        <v>42</v>
      </c>
      <c r="K7" s="60">
        <v>1</v>
      </c>
      <c r="L7" s="58">
        <v>4</v>
      </c>
      <c r="M7" s="59" t="s">
        <v>42</v>
      </c>
      <c r="N7" s="60">
        <v>3</v>
      </c>
      <c r="O7" s="58">
        <v>6</v>
      </c>
      <c r="P7" s="59" t="s">
        <v>42</v>
      </c>
      <c r="Q7" s="60">
        <v>0</v>
      </c>
      <c r="R7" s="58">
        <v>5</v>
      </c>
      <c r="S7" s="59" t="s">
        <v>42</v>
      </c>
      <c r="T7" s="60">
        <v>3</v>
      </c>
      <c r="U7" s="58">
        <v>4</v>
      </c>
      <c r="V7" s="59" t="s">
        <v>42</v>
      </c>
      <c r="W7" s="60">
        <v>2</v>
      </c>
      <c r="X7" s="58">
        <v>5</v>
      </c>
      <c r="Y7" s="59" t="s">
        <v>42</v>
      </c>
      <c r="Z7" s="60">
        <v>2</v>
      </c>
      <c r="AA7" s="58"/>
      <c r="AB7" s="59"/>
      <c r="AC7" s="60"/>
      <c r="AD7" s="29"/>
      <c r="AE7" s="15"/>
      <c r="AF7" s="17"/>
      <c r="AG7" s="16"/>
      <c r="AH7" s="15"/>
      <c r="AI7" s="15"/>
      <c r="AJ7" s="52"/>
    </row>
    <row r="8" spans="1:36" ht="13.5" customHeight="1">
      <c r="A8" s="85"/>
      <c r="B8" s="183" t="s">
        <v>160</v>
      </c>
      <c r="C8" s="44">
        <f>IF(H5="","",H5)</f>
        <v>1</v>
      </c>
      <c r="D8" s="36" t="s">
        <v>43</v>
      </c>
      <c r="E8" s="35">
        <f>IF(F5="","",F5)</f>
        <v>2</v>
      </c>
      <c r="F8" s="2"/>
      <c r="G8" s="3"/>
      <c r="H8" s="4"/>
      <c r="I8" s="53">
        <v>2</v>
      </c>
      <c r="J8" s="54" t="s">
        <v>3</v>
      </c>
      <c r="K8" s="55">
        <v>1</v>
      </c>
      <c r="L8" s="53">
        <v>0</v>
      </c>
      <c r="M8" s="54" t="s">
        <v>3</v>
      </c>
      <c r="N8" s="55">
        <v>3</v>
      </c>
      <c r="O8" s="53">
        <v>2</v>
      </c>
      <c r="P8" s="54" t="s">
        <v>3</v>
      </c>
      <c r="Q8" s="55">
        <v>1</v>
      </c>
      <c r="R8" s="53">
        <v>2</v>
      </c>
      <c r="S8" s="54" t="s">
        <v>3</v>
      </c>
      <c r="T8" s="55">
        <v>1</v>
      </c>
      <c r="U8" s="53">
        <v>1</v>
      </c>
      <c r="V8" s="54" t="s">
        <v>3</v>
      </c>
      <c r="W8" s="55">
        <v>2</v>
      </c>
      <c r="X8" s="53">
        <v>1</v>
      </c>
      <c r="Y8" s="54" t="s">
        <v>3</v>
      </c>
      <c r="Z8" s="55">
        <v>2</v>
      </c>
      <c r="AA8" s="53"/>
      <c r="AB8" s="54"/>
      <c r="AC8" s="55"/>
      <c r="AD8" s="31"/>
      <c r="AE8" s="5"/>
      <c r="AF8" s="6"/>
      <c r="AG8" s="6"/>
      <c r="AH8" s="5"/>
      <c r="AI8" s="5"/>
      <c r="AJ8" s="50"/>
    </row>
    <row r="9" spans="1:36" ht="13.5" customHeight="1">
      <c r="A9" s="85" t="str">
        <f>+B8</f>
        <v>OMONO-R</v>
      </c>
      <c r="B9" s="150"/>
      <c r="C9" s="37"/>
      <c r="D9" s="38" t="str">
        <f>(IF(C8="","",IF(C8&gt;E8,"○","●")))</f>
        <v>●</v>
      </c>
      <c r="E9" s="39"/>
      <c r="F9" s="7"/>
      <c r="G9" s="8"/>
      <c r="H9" s="9"/>
      <c r="I9" s="56"/>
      <c r="J9" s="19" t="str">
        <f>(IF(I8="","",IF(I8&gt;K8,"○","●")))</f>
        <v>○</v>
      </c>
      <c r="K9" s="57"/>
      <c r="L9" s="56"/>
      <c r="M9" s="19" t="str">
        <f>(IF(L8="","",IF(L8&gt;N8,"○","●")))</f>
        <v>●</v>
      </c>
      <c r="N9" s="57"/>
      <c r="O9" s="56"/>
      <c r="P9" s="19" t="str">
        <f>(IF(O8="","",IF(O8&gt;Q8,"○","●")))</f>
        <v>○</v>
      </c>
      <c r="Q9" s="57"/>
      <c r="R9" s="56"/>
      <c r="S9" s="19" t="str">
        <f>(IF(R8="","",IF(R8&gt;T8,"○","●")))</f>
        <v>○</v>
      </c>
      <c r="T9" s="57"/>
      <c r="U9" s="56"/>
      <c r="V9" s="19" t="str">
        <f>(IF(U8="","",IF(U8&gt;W8,"○","●")))</f>
        <v>●</v>
      </c>
      <c r="W9" s="57"/>
      <c r="X9" s="56"/>
      <c r="Y9" s="19" t="str">
        <f>(IF(X8="","",IF(X8&gt;Z8,"○","●")))</f>
        <v>●</v>
      </c>
      <c r="Z9" s="57"/>
      <c r="AA9" s="56"/>
      <c r="AB9" s="19"/>
      <c r="AC9" s="57"/>
      <c r="AD9" s="32">
        <f>SUM(AE9:AF9)</f>
        <v>3.4285714285714284</v>
      </c>
      <c r="AE9" s="10">
        <f>COUNTIF(C9:AC9,"○")</f>
        <v>3</v>
      </c>
      <c r="AF9" s="11">
        <f>SUM(C8,F8,I8,L8,O8,R8,U8,X8,AA8)/SUM(C8:AC8)</f>
        <v>0.42857142857142855</v>
      </c>
      <c r="AG9" s="11">
        <f>SUM(C10,F10,I10,L10,O10,R10,U10,X10,AA10)/SUM(C10:AC10)</f>
        <v>0.43137254901960786</v>
      </c>
      <c r="AH9" s="10">
        <f>RANK(AD9,$AD$5:$AD$31)</f>
        <v>6</v>
      </c>
      <c r="AI9" s="10">
        <f>SUM(AE9:AG9)</f>
        <v>3.859943977591036</v>
      </c>
      <c r="AJ9" s="51">
        <f>RANK(AI9,$AI$5:$AI$31)</f>
        <v>6</v>
      </c>
    </row>
    <row r="10" spans="1:36" ht="13.5" customHeight="1">
      <c r="A10" s="85"/>
      <c r="B10" s="179"/>
      <c r="C10" s="46">
        <f>IF(H7="","",H7)</f>
        <v>2</v>
      </c>
      <c r="D10" s="41" t="s">
        <v>44</v>
      </c>
      <c r="E10" s="42">
        <f>IF(F7="","",F7)</f>
        <v>5</v>
      </c>
      <c r="F10" s="12"/>
      <c r="G10" s="13"/>
      <c r="H10" s="14"/>
      <c r="I10" s="58">
        <v>5</v>
      </c>
      <c r="J10" s="59" t="s">
        <v>44</v>
      </c>
      <c r="K10" s="60">
        <v>2</v>
      </c>
      <c r="L10" s="58">
        <v>2</v>
      </c>
      <c r="M10" s="59" t="s">
        <v>44</v>
      </c>
      <c r="N10" s="60">
        <v>6</v>
      </c>
      <c r="O10" s="58">
        <v>5</v>
      </c>
      <c r="P10" s="59" t="s">
        <v>44</v>
      </c>
      <c r="Q10" s="60">
        <v>3</v>
      </c>
      <c r="R10" s="58">
        <v>4</v>
      </c>
      <c r="S10" s="59" t="s">
        <v>44</v>
      </c>
      <c r="T10" s="60">
        <v>4</v>
      </c>
      <c r="U10" s="58">
        <v>2</v>
      </c>
      <c r="V10" s="59" t="s">
        <v>44</v>
      </c>
      <c r="W10" s="60">
        <v>4</v>
      </c>
      <c r="X10" s="58">
        <v>2</v>
      </c>
      <c r="Y10" s="59" t="s">
        <v>44</v>
      </c>
      <c r="Z10" s="60">
        <v>5</v>
      </c>
      <c r="AA10" s="58"/>
      <c r="AB10" s="59"/>
      <c r="AC10" s="60"/>
      <c r="AD10" s="29"/>
      <c r="AE10" s="15"/>
      <c r="AF10" s="17"/>
      <c r="AG10" s="16"/>
      <c r="AH10" s="15"/>
      <c r="AI10" s="15"/>
      <c r="AJ10" s="52"/>
    </row>
    <row r="11" spans="1:36" ht="13.5" customHeight="1">
      <c r="A11" s="85"/>
      <c r="B11" s="183" t="s">
        <v>161</v>
      </c>
      <c r="C11" s="33">
        <f>IF(K5="","",K5)</f>
        <v>0</v>
      </c>
      <c r="D11" s="34" t="s">
        <v>45</v>
      </c>
      <c r="E11" s="35">
        <f>IF(I5="","",I5)</f>
        <v>3</v>
      </c>
      <c r="F11" s="33">
        <f>IF(K8="","",K8)</f>
        <v>1</v>
      </c>
      <c r="G11" s="36" t="s">
        <v>45</v>
      </c>
      <c r="H11" s="35">
        <f>IF(I8="","",I8)</f>
        <v>2</v>
      </c>
      <c r="I11" s="2"/>
      <c r="J11" s="3"/>
      <c r="K11" s="4"/>
      <c r="L11" s="53">
        <v>0</v>
      </c>
      <c r="M11" s="54" t="s">
        <v>45</v>
      </c>
      <c r="N11" s="55">
        <v>3</v>
      </c>
      <c r="O11" s="53">
        <v>0</v>
      </c>
      <c r="P11" s="54" t="s">
        <v>45</v>
      </c>
      <c r="Q11" s="55">
        <v>3</v>
      </c>
      <c r="R11" s="53">
        <v>0</v>
      </c>
      <c r="S11" s="54" t="s">
        <v>45</v>
      </c>
      <c r="T11" s="55">
        <v>3</v>
      </c>
      <c r="U11" s="53">
        <v>0</v>
      </c>
      <c r="V11" s="54" t="s">
        <v>45</v>
      </c>
      <c r="W11" s="55">
        <v>3</v>
      </c>
      <c r="X11" s="53">
        <v>0</v>
      </c>
      <c r="Y11" s="54" t="s">
        <v>45</v>
      </c>
      <c r="Z11" s="55">
        <v>3</v>
      </c>
      <c r="AA11" s="53"/>
      <c r="AB11" s="54"/>
      <c r="AC11" s="55"/>
      <c r="AD11" s="31"/>
      <c r="AE11" s="5"/>
      <c r="AF11" s="6"/>
      <c r="AG11" s="6"/>
      <c r="AH11" s="5"/>
      <c r="AI11" s="5"/>
      <c r="AJ11" s="50"/>
    </row>
    <row r="12" spans="1:36" ht="13.5" customHeight="1">
      <c r="A12" s="85" t="str">
        <f>+B11</f>
        <v>YUBC</v>
      </c>
      <c r="B12" s="150"/>
      <c r="C12" s="37"/>
      <c r="D12" s="38" t="str">
        <f>(IF(C11="","",IF(C11&gt;E11,"○","●")))</f>
        <v>●</v>
      </c>
      <c r="E12" s="39"/>
      <c r="F12" s="37"/>
      <c r="G12" s="38" t="str">
        <f>(IF(F11="","",IF(F11&gt;H11,"○","●")))</f>
        <v>●</v>
      </c>
      <c r="H12" s="39"/>
      <c r="I12" s="7"/>
      <c r="J12" s="8"/>
      <c r="K12" s="9"/>
      <c r="L12" s="56"/>
      <c r="M12" s="19" t="str">
        <f>(IF(L11="","",IF(L11&gt;N11,"○","●")))</f>
        <v>●</v>
      </c>
      <c r="N12" s="57"/>
      <c r="O12" s="56"/>
      <c r="P12" s="19" t="str">
        <f>(IF(O11="","",IF(O11&gt;Q11,"○","●")))</f>
        <v>●</v>
      </c>
      <c r="Q12" s="57"/>
      <c r="R12" s="56"/>
      <c r="S12" s="19" t="str">
        <f>(IF(R11="","",IF(R11&gt;T11,"○","●")))</f>
        <v>●</v>
      </c>
      <c r="T12" s="57"/>
      <c r="U12" s="56"/>
      <c r="V12" s="19" t="str">
        <f>(IF(U11="","",IF(U11&gt;W11,"○","●")))</f>
        <v>●</v>
      </c>
      <c r="W12" s="57"/>
      <c r="X12" s="56"/>
      <c r="Y12" s="19" t="str">
        <f>(IF(X11="","",IF(X11&gt;Z11,"○","●")))</f>
        <v>●</v>
      </c>
      <c r="Z12" s="57"/>
      <c r="AA12" s="56"/>
      <c r="AB12" s="19"/>
      <c r="AC12" s="57"/>
      <c r="AD12" s="32">
        <f>SUM(AE12:AF12)</f>
        <v>0.047619047619047616</v>
      </c>
      <c r="AE12" s="10">
        <f>COUNTIF(C12:AC12,"○")</f>
        <v>0</v>
      </c>
      <c r="AF12" s="11">
        <f>SUM(C11,F11,I11,L11,O11,R11,U11,X11,AA11)/SUM(C11:AC11)</f>
        <v>0.047619047619047616</v>
      </c>
      <c r="AG12" s="11">
        <f>SUM(C13,F13,I13,L13,O13,R13,U13,X13,AA13)/SUM(C13:AC13)</f>
        <v>0.08888888888888889</v>
      </c>
      <c r="AH12" s="10">
        <f>RANK(AD12,$AD$5:$AD$31)</f>
        <v>8</v>
      </c>
      <c r="AI12" s="10">
        <f>SUM(AE12:AG12)</f>
        <v>0.13650793650793652</v>
      </c>
      <c r="AJ12" s="51">
        <f>RANK(AI12,$AI$5:$AI$31)</f>
        <v>8</v>
      </c>
    </row>
    <row r="13" spans="1:36" ht="13.5" customHeight="1">
      <c r="A13" s="85"/>
      <c r="B13" s="179"/>
      <c r="C13" s="40">
        <f>IF(K7="","",K7)</f>
        <v>1</v>
      </c>
      <c r="D13" s="41" t="s">
        <v>44</v>
      </c>
      <c r="E13" s="42">
        <f>IF(I7="","",I7)</f>
        <v>6</v>
      </c>
      <c r="F13" s="40">
        <f>IF(K10="","",K10)</f>
        <v>2</v>
      </c>
      <c r="G13" s="41" t="s">
        <v>44</v>
      </c>
      <c r="H13" s="42">
        <f>IF(I10="","",I10)</f>
        <v>5</v>
      </c>
      <c r="I13" s="12"/>
      <c r="J13" s="13"/>
      <c r="K13" s="14"/>
      <c r="L13" s="58">
        <v>0</v>
      </c>
      <c r="M13" s="59" t="s">
        <v>44</v>
      </c>
      <c r="N13" s="60">
        <v>6</v>
      </c>
      <c r="O13" s="58">
        <v>1</v>
      </c>
      <c r="P13" s="59" t="s">
        <v>44</v>
      </c>
      <c r="Q13" s="60">
        <v>6</v>
      </c>
      <c r="R13" s="58">
        <v>0</v>
      </c>
      <c r="S13" s="59" t="s">
        <v>44</v>
      </c>
      <c r="T13" s="60">
        <v>6</v>
      </c>
      <c r="U13" s="58">
        <v>0</v>
      </c>
      <c r="V13" s="59" t="s">
        <v>44</v>
      </c>
      <c r="W13" s="60">
        <v>6</v>
      </c>
      <c r="X13" s="58">
        <v>0</v>
      </c>
      <c r="Y13" s="59" t="s">
        <v>44</v>
      </c>
      <c r="Z13" s="60">
        <v>6</v>
      </c>
      <c r="AA13" s="58"/>
      <c r="AB13" s="59"/>
      <c r="AC13" s="60"/>
      <c r="AD13" s="29"/>
      <c r="AE13" s="15"/>
      <c r="AF13" s="17"/>
      <c r="AG13" s="16"/>
      <c r="AH13" s="15"/>
      <c r="AI13" s="15"/>
      <c r="AJ13" s="52"/>
    </row>
    <row r="14" spans="1:36" ht="13.5" customHeight="1">
      <c r="A14" s="85"/>
      <c r="B14" s="183" t="s">
        <v>162</v>
      </c>
      <c r="C14" s="33">
        <f>IF(N5="","",N5)</f>
        <v>1</v>
      </c>
      <c r="D14" s="34" t="s">
        <v>45</v>
      </c>
      <c r="E14" s="35">
        <f>IF(L5="","",L5)</f>
        <v>2</v>
      </c>
      <c r="F14" s="33">
        <f>IF(N8="","",N8)</f>
        <v>3</v>
      </c>
      <c r="G14" s="34" t="s">
        <v>45</v>
      </c>
      <c r="H14" s="35">
        <f>IF(L8="","",L8)</f>
        <v>0</v>
      </c>
      <c r="I14" s="33">
        <f>IF(N11="","",N11)</f>
        <v>3</v>
      </c>
      <c r="J14" s="36" t="s">
        <v>45</v>
      </c>
      <c r="K14" s="35">
        <f>IF(L11="","",L11)</f>
        <v>0</v>
      </c>
      <c r="L14" s="2"/>
      <c r="M14" s="3"/>
      <c r="N14" s="4"/>
      <c r="O14" s="53">
        <v>2</v>
      </c>
      <c r="P14" s="54" t="s">
        <v>45</v>
      </c>
      <c r="Q14" s="55">
        <v>1</v>
      </c>
      <c r="R14" s="53">
        <v>2</v>
      </c>
      <c r="S14" s="54" t="s">
        <v>45</v>
      </c>
      <c r="T14" s="55">
        <v>1</v>
      </c>
      <c r="U14" s="53">
        <v>0</v>
      </c>
      <c r="V14" s="54" t="s">
        <v>45</v>
      </c>
      <c r="W14" s="55">
        <v>3</v>
      </c>
      <c r="X14" s="53">
        <v>2</v>
      </c>
      <c r="Y14" s="54" t="s">
        <v>45</v>
      </c>
      <c r="Z14" s="55">
        <v>1</v>
      </c>
      <c r="AA14" s="53"/>
      <c r="AB14" s="54"/>
      <c r="AC14" s="55"/>
      <c r="AD14" s="31"/>
      <c r="AE14" s="5"/>
      <c r="AF14" s="6"/>
      <c r="AG14" s="6"/>
      <c r="AH14" s="5"/>
      <c r="AI14" s="5"/>
      <c r="AJ14" s="50"/>
    </row>
    <row r="15" spans="1:36" ht="13.5" customHeight="1">
      <c r="A15" s="85" t="str">
        <f>+B14</f>
        <v>つっちーズ</v>
      </c>
      <c r="B15" s="150"/>
      <c r="C15" s="37"/>
      <c r="D15" s="38" t="str">
        <f>(IF(C14="","",IF(C14&gt;E14,"○","●")))</f>
        <v>●</v>
      </c>
      <c r="E15" s="39"/>
      <c r="F15" s="37"/>
      <c r="G15" s="38" t="str">
        <f>(IF(F14="","",IF(F14&gt;H14,"○","●")))</f>
        <v>○</v>
      </c>
      <c r="H15" s="39"/>
      <c r="I15" s="37"/>
      <c r="J15" s="38" t="str">
        <f>(IF(I14="","",IF(I14&gt;K14,"○","●")))</f>
        <v>○</v>
      </c>
      <c r="K15" s="39"/>
      <c r="L15" s="7"/>
      <c r="M15" s="8"/>
      <c r="N15" s="9"/>
      <c r="O15" s="56"/>
      <c r="P15" s="19" t="str">
        <f>(IF(O14="","",IF(O14&gt;Q14,"○","●")))</f>
        <v>○</v>
      </c>
      <c r="Q15" s="57"/>
      <c r="R15" s="56"/>
      <c r="S15" s="19" t="str">
        <f>(IF(R14="","",IF(R14&gt;T14,"○","●")))</f>
        <v>○</v>
      </c>
      <c r="T15" s="57"/>
      <c r="U15" s="56"/>
      <c r="V15" s="19" t="str">
        <f>(IF(U14="","",IF(U14&gt;W14,"○","●")))</f>
        <v>●</v>
      </c>
      <c r="W15" s="57"/>
      <c r="X15" s="56"/>
      <c r="Y15" s="19" t="str">
        <f>(IF(X14="","",IF(X14&gt;Z14,"○","●")))</f>
        <v>○</v>
      </c>
      <c r="Z15" s="57"/>
      <c r="AA15" s="56"/>
      <c r="AB15" s="19"/>
      <c r="AC15" s="57"/>
      <c r="AD15" s="32">
        <f>SUM(AE15:AF15)</f>
        <v>5.619047619047619</v>
      </c>
      <c r="AE15" s="10">
        <f>COUNTIF(C15:AC15,"○")</f>
        <v>5</v>
      </c>
      <c r="AF15" s="11">
        <f>SUM(C14,F14,I14,L14,O14,R14,U14,X14,AA14)/SUM(C14:AC14)</f>
        <v>0.6190476190476191</v>
      </c>
      <c r="AG15" s="11">
        <f>SUM(C16,F16,I16,L16,O16,R16,U16,X16,AA16)/SUM(C16:AC16)</f>
        <v>0.62</v>
      </c>
      <c r="AH15" s="10">
        <f>RANK(AD15,$AD$5:$AD$31)</f>
        <v>3</v>
      </c>
      <c r="AI15" s="10">
        <f>SUM(AE15:AG15)</f>
        <v>6.239047619047619</v>
      </c>
      <c r="AJ15" s="51">
        <f>RANK(AI15,$AI$5:$AI$31)</f>
        <v>3</v>
      </c>
    </row>
    <row r="16" spans="1:36" ht="13.5" customHeight="1">
      <c r="A16" s="85"/>
      <c r="B16" s="179"/>
      <c r="C16" s="40">
        <f>IF(N7="","",N7)</f>
        <v>3</v>
      </c>
      <c r="D16" s="43" t="s">
        <v>44</v>
      </c>
      <c r="E16" s="42">
        <f>IF(L7="","",L7)</f>
        <v>4</v>
      </c>
      <c r="F16" s="40">
        <f>IF(N10="","",N10)</f>
        <v>6</v>
      </c>
      <c r="G16" s="43" t="s">
        <v>44</v>
      </c>
      <c r="H16" s="42">
        <f>IF(L10="","",L10)</f>
        <v>2</v>
      </c>
      <c r="I16" s="40">
        <f>IF(N13="","",N13)</f>
        <v>6</v>
      </c>
      <c r="J16" s="41" t="s">
        <v>44</v>
      </c>
      <c r="K16" s="42">
        <f>IF(L13="","",L13)</f>
        <v>0</v>
      </c>
      <c r="L16" s="12"/>
      <c r="M16" s="13"/>
      <c r="N16" s="14"/>
      <c r="O16" s="58">
        <v>5</v>
      </c>
      <c r="P16" s="59" t="s">
        <v>44</v>
      </c>
      <c r="Q16" s="60">
        <v>2</v>
      </c>
      <c r="R16" s="58">
        <v>4</v>
      </c>
      <c r="S16" s="59" t="s">
        <v>44</v>
      </c>
      <c r="T16" s="60">
        <v>3</v>
      </c>
      <c r="U16" s="58">
        <v>2</v>
      </c>
      <c r="V16" s="59" t="s">
        <v>44</v>
      </c>
      <c r="W16" s="60">
        <v>6</v>
      </c>
      <c r="X16" s="58">
        <v>5</v>
      </c>
      <c r="Y16" s="59" t="s">
        <v>44</v>
      </c>
      <c r="Z16" s="60">
        <v>2</v>
      </c>
      <c r="AA16" s="58"/>
      <c r="AB16" s="59"/>
      <c r="AC16" s="60"/>
      <c r="AD16" s="29"/>
      <c r="AE16" s="15"/>
      <c r="AF16" s="17"/>
      <c r="AG16" s="16"/>
      <c r="AH16" s="15"/>
      <c r="AI16" s="15"/>
      <c r="AJ16" s="52"/>
    </row>
    <row r="17" spans="1:36" ht="13.5" customHeight="1">
      <c r="A17" s="85"/>
      <c r="B17" s="183" t="s">
        <v>29</v>
      </c>
      <c r="C17" s="33">
        <f>IF(Q5="","",Q5)</f>
        <v>0</v>
      </c>
      <c r="D17" s="36" t="s">
        <v>45</v>
      </c>
      <c r="E17" s="35">
        <f>IF(O5="","",O5)</f>
        <v>3</v>
      </c>
      <c r="F17" s="33">
        <f>IF(Q8="","",Q8)</f>
        <v>1</v>
      </c>
      <c r="G17" s="36" t="s">
        <v>45</v>
      </c>
      <c r="H17" s="35">
        <f>IF(O8="","",O8)</f>
        <v>2</v>
      </c>
      <c r="I17" s="33">
        <f>IF(Q11="","",Q11)</f>
        <v>3</v>
      </c>
      <c r="J17" s="34" t="s">
        <v>44</v>
      </c>
      <c r="K17" s="35">
        <f>IF(O11="","",O11)</f>
        <v>0</v>
      </c>
      <c r="L17" s="33">
        <f>IF(Q14="","",Q14)</f>
        <v>1</v>
      </c>
      <c r="M17" s="36" t="s">
        <v>45</v>
      </c>
      <c r="N17" s="35">
        <f>IF(O14="","",O14)</f>
        <v>2</v>
      </c>
      <c r="O17" s="2"/>
      <c r="P17" s="3"/>
      <c r="Q17" s="4"/>
      <c r="R17" s="53">
        <v>1</v>
      </c>
      <c r="S17" s="54" t="s">
        <v>45</v>
      </c>
      <c r="T17" s="55">
        <v>2</v>
      </c>
      <c r="U17" s="53">
        <v>2</v>
      </c>
      <c r="V17" s="54" t="s">
        <v>45</v>
      </c>
      <c r="W17" s="55">
        <v>1</v>
      </c>
      <c r="X17" s="53">
        <v>2</v>
      </c>
      <c r="Y17" s="54" t="s">
        <v>45</v>
      </c>
      <c r="Z17" s="55">
        <v>1</v>
      </c>
      <c r="AA17" s="53"/>
      <c r="AB17" s="54"/>
      <c r="AC17" s="55"/>
      <c r="AD17" s="31"/>
      <c r="AE17" s="5"/>
      <c r="AF17" s="6"/>
      <c r="AG17" s="6"/>
      <c r="AH17" s="5"/>
      <c r="AI17" s="5"/>
      <c r="AJ17" s="50"/>
    </row>
    <row r="18" spans="1:36" ht="13.5" customHeight="1">
      <c r="A18" s="85" t="str">
        <f>+B17</f>
        <v>ハナブサ組A</v>
      </c>
      <c r="B18" s="150"/>
      <c r="C18" s="37"/>
      <c r="D18" s="38" t="str">
        <f>(IF(C17="","",IF(C17&gt;E17,"○","●")))</f>
        <v>●</v>
      </c>
      <c r="E18" s="39"/>
      <c r="F18" s="37"/>
      <c r="G18" s="38" t="str">
        <f>(IF(F17="","",IF(F17&gt;H17,"○","●")))</f>
        <v>●</v>
      </c>
      <c r="H18" s="39"/>
      <c r="I18" s="37"/>
      <c r="J18" s="38" t="str">
        <f>(IF(I17="","",IF(I17&gt;K17,"○","●")))</f>
        <v>○</v>
      </c>
      <c r="K18" s="39"/>
      <c r="L18" s="37"/>
      <c r="M18" s="38" t="str">
        <f>(IF(L17="","",IF(L17&gt;N17,"○","●")))</f>
        <v>●</v>
      </c>
      <c r="N18" s="39"/>
      <c r="O18" s="7"/>
      <c r="P18" s="8"/>
      <c r="Q18" s="9"/>
      <c r="R18" s="56"/>
      <c r="S18" s="19" t="str">
        <f>(IF(R17="","",IF(R17&gt;T17,"○","●")))</f>
        <v>●</v>
      </c>
      <c r="T18" s="57"/>
      <c r="U18" s="56"/>
      <c r="V18" s="19" t="str">
        <f>(IF(U17="","",IF(U17&gt;W17,"○","●")))</f>
        <v>○</v>
      </c>
      <c r="W18" s="57"/>
      <c r="X18" s="56"/>
      <c r="Y18" s="19" t="str">
        <f>(IF(X17="","",IF(X17&gt;Z17,"○","●")))</f>
        <v>○</v>
      </c>
      <c r="Z18" s="57"/>
      <c r="AA18" s="56"/>
      <c r="AB18" s="19"/>
      <c r="AC18" s="57"/>
      <c r="AD18" s="32">
        <f>SUM(AE18:AF18)</f>
        <v>3.4761904761904763</v>
      </c>
      <c r="AE18" s="10">
        <f>COUNTIF(C18:AC18,"○")</f>
        <v>3</v>
      </c>
      <c r="AF18" s="11">
        <f>SUM(C17,F17,I17,L17,O17,R17,U17,X17,AA17)/SUM(C17:AC17)</f>
        <v>0.47619047619047616</v>
      </c>
      <c r="AG18" s="11">
        <f>SUM(C19,F19,I19,L19,O19,R19,U19,X19,AA19)/SUM(C19:AC19)</f>
        <v>0.4489795918367347</v>
      </c>
      <c r="AH18" s="10">
        <f>RANK(AD18,$AD$5:$AD$31)</f>
        <v>4</v>
      </c>
      <c r="AI18" s="10">
        <f>SUM(AE18:AG18)</f>
        <v>3.925170068027211</v>
      </c>
      <c r="AJ18" s="51">
        <f>RANK(AI18,$AI$5:$AI$31)</f>
        <v>5</v>
      </c>
    </row>
    <row r="19" spans="1:36" ht="13.5" customHeight="1">
      <c r="A19" s="85"/>
      <c r="B19" s="179"/>
      <c r="C19" s="40">
        <f>IF(Q7="","",Q7)</f>
        <v>0</v>
      </c>
      <c r="D19" s="43" t="s">
        <v>4</v>
      </c>
      <c r="E19" s="42">
        <f>IF(O7="","",O7)</f>
        <v>6</v>
      </c>
      <c r="F19" s="40">
        <f>IF(Q10="","",Q10)</f>
        <v>3</v>
      </c>
      <c r="G19" s="43" t="s">
        <v>4</v>
      </c>
      <c r="H19" s="42">
        <f>IF(O10="","",O10)</f>
        <v>5</v>
      </c>
      <c r="I19" s="40">
        <f>IF(Q13="","",Q13)</f>
        <v>6</v>
      </c>
      <c r="J19" s="43" t="s">
        <v>4</v>
      </c>
      <c r="K19" s="42">
        <f>IF(O13="","",O13)</f>
        <v>1</v>
      </c>
      <c r="L19" s="40">
        <f>IF(Q16="","",Q16)</f>
        <v>2</v>
      </c>
      <c r="M19" s="41" t="s">
        <v>4</v>
      </c>
      <c r="N19" s="42">
        <f>IF(O16="","",O16)</f>
        <v>5</v>
      </c>
      <c r="O19" s="12"/>
      <c r="P19" s="13"/>
      <c r="Q19" s="14"/>
      <c r="R19" s="58">
        <v>2</v>
      </c>
      <c r="S19" s="59" t="s">
        <v>4</v>
      </c>
      <c r="T19" s="60">
        <v>5</v>
      </c>
      <c r="U19" s="58">
        <v>4</v>
      </c>
      <c r="V19" s="59" t="s">
        <v>4</v>
      </c>
      <c r="W19" s="60">
        <v>2</v>
      </c>
      <c r="X19" s="58">
        <v>5</v>
      </c>
      <c r="Y19" s="59" t="s">
        <v>4</v>
      </c>
      <c r="Z19" s="60">
        <v>3</v>
      </c>
      <c r="AA19" s="58"/>
      <c r="AB19" s="59"/>
      <c r="AC19" s="60"/>
      <c r="AD19" s="29"/>
      <c r="AE19" s="15"/>
      <c r="AF19" s="17"/>
      <c r="AG19" s="16"/>
      <c r="AH19" s="15"/>
      <c r="AI19" s="15"/>
      <c r="AJ19" s="52"/>
    </row>
    <row r="20" spans="1:36" ht="13.5" customHeight="1">
      <c r="A20" s="85"/>
      <c r="B20" s="183" t="s">
        <v>28</v>
      </c>
      <c r="C20" s="33">
        <f>IF(T5="","",T5)</f>
        <v>1</v>
      </c>
      <c r="D20" s="36" t="s">
        <v>3</v>
      </c>
      <c r="E20" s="35">
        <f>IF(R5="","",R5)</f>
        <v>2</v>
      </c>
      <c r="F20" s="33">
        <f>IF(T8="","",T8)</f>
        <v>1</v>
      </c>
      <c r="G20" s="34" t="s">
        <v>4</v>
      </c>
      <c r="H20" s="35">
        <f>IF(R8="","",R8)</f>
        <v>2</v>
      </c>
      <c r="I20" s="33">
        <f>IF(T11="","",T11)</f>
        <v>3</v>
      </c>
      <c r="J20" s="34" t="s">
        <v>4</v>
      </c>
      <c r="K20" s="35">
        <f>IF(R11="","",R11)</f>
        <v>0</v>
      </c>
      <c r="L20" s="33">
        <f>IF(T14="","",T14)</f>
        <v>1</v>
      </c>
      <c r="M20" s="34" t="s">
        <v>4</v>
      </c>
      <c r="N20" s="35">
        <f>IF(R14="","",R14)</f>
        <v>2</v>
      </c>
      <c r="O20" s="33">
        <f>IF(T17="","",T17)</f>
        <v>2</v>
      </c>
      <c r="P20" s="36" t="s">
        <v>3</v>
      </c>
      <c r="Q20" s="35">
        <f>IF(R17="","",R17)</f>
        <v>1</v>
      </c>
      <c r="R20" s="2"/>
      <c r="S20" s="3"/>
      <c r="T20" s="4"/>
      <c r="U20" s="53">
        <v>0</v>
      </c>
      <c r="V20" s="54" t="s">
        <v>3</v>
      </c>
      <c r="W20" s="55">
        <v>3</v>
      </c>
      <c r="X20" s="53">
        <v>1</v>
      </c>
      <c r="Y20" s="54" t="s">
        <v>3</v>
      </c>
      <c r="Z20" s="55">
        <v>2</v>
      </c>
      <c r="AA20" s="53"/>
      <c r="AB20" s="54"/>
      <c r="AC20" s="55"/>
      <c r="AD20" s="31"/>
      <c r="AE20" s="5"/>
      <c r="AF20" s="6"/>
      <c r="AG20" s="6"/>
      <c r="AH20" s="5"/>
      <c r="AI20" s="5"/>
      <c r="AJ20" s="50"/>
    </row>
    <row r="21" spans="1:36" ht="13.5" customHeight="1">
      <c r="A21" s="85" t="str">
        <f>+B20</f>
        <v>ルネサスばど</v>
      </c>
      <c r="B21" s="150"/>
      <c r="C21" s="37"/>
      <c r="D21" s="38" t="str">
        <f>(IF(C20="","",IF(C20&gt;E20,"○","●")))</f>
        <v>●</v>
      </c>
      <c r="E21" s="39"/>
      <c r="F21" s="37"/>
      <c r="G21" s="38" t="str">
        <f>(IF(F20="","",IF(F20&gt;H20,"○","●")))</f>
        <v>●</v>
      </c>
      <c r="H21" s="39"/>
      <c r="I21" s="37"/>
      <c r="J21" s="38" t="str">
        <f>(IF(I20="","",IF(I20&gt;K20,"○","●")))</f>
        <v>○</v>
      </c>
      <c r="K21" s="39"/>
      <c r="L21" s="37"/>
      <c r="M21" s="38" t="str">
        <f>(IF(L20="","",IF(L20&gt;N20,"○","●")))</f>
        <v>●</v>
      </c>
      <c r="N21" s="39"/>
      <c r="O21" s="37"/>
      <c r="P21" s="38" t="str">
        <f>(IF(O20="","",IF(O20&gt;Q20,"○","●")))</f>
        <v>○</v>
      </c>
      <c r="Q21" s="39"/>
      <c r="R21" s="7"/>
      <c r="S21" s="8"/>
      <c r="T21" s="9"/>
      <c r="U21" s="56"/>
      <c r="V21" s="19" t="str">
        <f>(IF(U20="","",IF(U20&gt;W20,"○","●")))</f>
        <v>●</v>
      </c>
      <c r="W21" s="57"/>
      <c r="X21" s="56"/>
      <c r="Y21" s="19" t="str">
        <f>(IF(X20="","",IF(X20&gt;Z20,"○","●")))</f>
        <v>●</v>
      </c>
      <c r="Z21" s="57"/>
      <c r="AA21" s="56"/>
      <c r="AB21" s="19"/>
      <c r="AC21" s="57"/>
      <c r="AD21" s="32">
        <f>SUM(AE21:AF21)</f>
        <v>2.4285714285714284</v>
      </c>
      <c r="AE21" s="10">
        <f>COUNTIF(C21:AC21,"○")</f>
        <v>2</v>
      </c>
      <c r="AF21" s="11">
        <f>SUM(C20,F20,I20,L20,O20,R20,U20,X20,AA20)/SUM(C20:AC20)</f>
        <v>0.42857142857142855</v>
      </c>
      <c r="AG21" s="11">
        <f>SUM(C22,F22,I22,L22,O22,R22,U22,X22,AA22)/SUM(C22:AC22)</f>
        <v>0.5192307692307693</v>
      </c>
      <c r="AH21" s="10">
        <f>RANK(AD21,$AD$5:$AD$31)</f>
        <v>7</v>
      </c>
      <c r="AI21" s="10">
        <f>SUM(AE21:AG21)</f>
        <v>2.9478021978021975</v>
      </c>
      <c r="AJ21" s="51">
        <f>RANK(AI21,$AI$5:$AI$31)</f>
        <v>7</v>
      </c>
    </row>
    <row r="22" spans="1:36" ht="13.5" customHeight="1">
      <c r="A22" s="85"/>
      <c r="B22" s="179"/>
      <c r="C22" s="40">
        <f>IF(T7="","",T7)</f>
        <v>3</v>
      </c>
      <c r="D22" s="43" t="s">
        <v>4</v>
      </c>
      <c r="E22" s="42">
        <f>IF(R7="","",R7)</f>
        <v>5</v>
      </c>
      <c r="F22" s="40">
        <f>IF(T10="","",T10)</f>
        <v>4</v>
      </c>
      <c r="G22" s="43" t="s">
        <v>4</v>
      </c>
      <c r="H22" s="42">
        <f>IF(R10="","",R10)</f>
        <v>4</v>
      </c>
      <c r="I22" s="40">
        <f>IF(T13="","",T13)</f>
        <v>6</v>
      </c>
      <c r="J22" s="43" t="s">
        <v>4</v>
      </c>
      <c r="K22" s="42">
        <f>IF(R13="","",R13)</f>
        <v>0</v>
      </c>
      <c r="L22" s="40">
        <f>IF(T16="","",T16)</f>
        <v>3</v>
      </c>
      <c r="M22" s="43" t="s">
        <v>4</v>
      </c>
      <c r="N22" s="42">
        <f>IF(R16="","",R16)</f>
        <v>4</v>
      </c>
      <c r="O22" s="40">
        <f>IF(T19="","",T19)</f>
        <v>5</v>
      </c>
      <c r="P22" s="41" t="s">
        <v>4</v>
      </c>
      <c r="Q22" s="42">
        <f>IF(R19="","",R19)</f>
        <v>2</v>
      </c>
      <c r="R22" s="12"/>
      <c r="S22" s="13"/>
      <c r="T22" s="14"/>
      <c r="U22" s="58">
        <v>2</v>
      </c>
      <c r="V22" s="59" t="s">
        <v>4</v>
      </c>
      <c r="W22" s="60">
        <v>6</v>
      </c>
      <c r="X22" s="58">
        <v>4</v>
      </c>
      <c r="Y22" s="59" t="s">
        <v>4</v>
      </c>
      <c r="Z22" s="60">
        <v>4</v>
      </c>
      <c r="AA22" s="58"/>
      <c r="AB22" s="59"/>
      <c r="AC22" s="60"/>
      <c r="AD22" s="29"/>
      <c r="AE22" s="15"/>
      <c r="AF22" s="17"/>
      <c r="AG22" s="16"/>
      <c r="AH22" s="15"/>
      <c r="AI22" s="15"/>
      <c r="AJ22" s="52"/>
    </row>
    <row r="23" spans="1:36" ht="13.5" customHeight="1">
      <c r="A23" s="85"/>
      <c r="B23" s="180" t="s">
        <v>13</v>
      </c>
      <c r="C23" s="33">
        <f>IF(W5="","",W5)</f>
        <v>1</v>
      </c>
      <c r="D23" s="36" t="s">
        <v>3</v>
      </c>
      <c r="E23" s="35">
        <f>IF(U5="","",U5)</f>
        <v>2</v>
      </c>
      <c r="F23" s="33">
        <f>IF(W8="","",W8)</f>
        <v>2</v>
      </c>
      <c r="G23" s="34" t="s">
        <v>4</v>
      </c>
      <c r="H23" s="35">
        <f>IF(U8="","",U8)</f>
        <v>1</v>
      </c>
      <c r="I23" s="33">
        <f>IF(W11="","",W11)</f>
        <v>3</v>
      </c>
      <c r="J23" s="34" t="s">
        <v>4</v>
      </c>
      <c r="K23" s="35">
        <f>IF(U11="","",U11)</f>
        <v>0</v>
      </c>
      <c r="L23" s="33">
        <f>IF(W14="","",W14)</f>
        <v>3</v>
      </c>
      <c r="M23" s="34" t="s">
        <v>4</v>
      </c>
      <c r="N23" s="35">
        <f>IF(U14="","",U14)</f>
        <v>0</v>
      </c>
      <c r="O23" s="33">
        <f>IF(W17="","",W17)</f>
        <v>1</v>
      </c>
      <c r="P23" s="34" t="s">
        <v>4</v>
      </c>
      <c r="Q23" s="35">
        <f>IF(U17="","",U17)</f>
        <v>2</v>
      </c>
      <c r="R23" s="33">
        <f>IF(W20="","",W20)</f>
        <v>3</v>
      </c>
      <c r="S23" s="34" t="s">
        <v>3</v>
      </c>
      <c r="T23" s="35">
        <f>IF(U20="","",U20)</f>
        <v>0</v>
      </c>
      <c r="U23" s="2"/>
      <c r="V23" s="3"/>
      <c r="W23" s="4"/>
      <c r="X23" s="53">
        <v>3</v>
      </c>
      <c r="Y23" s="54" t="s">
        <v>3</v>
      </c>
      <c r="Z23" s="55">
        <v>0</v>
      </c>
      <c r="AA23" s="53"/>
      <c r="AB23" s="54"/>
      <c r="AC23" s="55"/>
      <c r="AD23" s="31"/>
      <c r="AE23" s="5"/>
      <c r="AF23" s="6"/>
      <c r="AG23" s="6"/>
      <c r="AH23" s="5"/>
      <c r="AI23" s="5"/>
      <c r="AJ23" s="50"/>
    </row>
    <row r="24" spans="1:36" ht="13.5" customHeight="1">
      <c r="A24" s="85" t="str">
        <f>+B23</f>
        <v>松皆塾</v>
      </c>
      <c r="B24" s="181"/>
      <c r="C24" s="37"/>
      <c r="D24" s="38" t="str">
        <f>(IF(C23="","",IF(C23&gt;E23,"○","●")))</f>
        <v>●</v>
      </c>
      <c r="E24" s="39"/>
      <c r="F24" s="37"/>
      <c r="G24" s="38" t="str">
        <f>(IF(F23="","",IF(F23&gt;H23,"○","●")))</f>
        <v>○</v>
      </c>
      <c r="H24" s="39"/>
      <c r="I24" s="37"/>
      <c r="J24" s="38" t="str">
        <f>(IF(I23="","",IF(I23&gt;K23,"○","●")))</f>
        <v>○</v>
      </c>
      <c r="K24" s="39"/>
      <c r="L24" s="37"/>
      <c r="M24" s="38" t="str">
        <f>(IF(L23="","",IF(L23&gt;N23,"○","●")))</f>
        <v>○</v>
      </c>
      <c r="N24" s="39"/>
      <c r="O24" s="37"/>
      <c r="P24" s="38" t="str">
        <f>(IF(O23="","",IF(O23&gt;Q23,"○","●")))</f>
        <v>●</v>
      </c>
      <c r="Q24" s="39"/>
      <c r="R24" s="37"/>
      <c r="S24" s="38" t="str">
        <f>(IF(R23="","",IF(R23&gt;T23,"○","●")))</f>
        <v>○</v>
      </c>
      <c r="T24" s="39"/>
      <c r="U24" s="7"/>
      <c r="V24" s="8"/>
      <c r="W24" s="9"/>
      <c r="X24" s="56"/>
      <c r="Y24" s="19" t="str">
        <f>(IF(X23="","",IF(X23&gt;Z23,"○","●")))</f>
        <v>○</v>
      </c>
      <c r="Z24" s="57"/>
      <c r="AA24" s="56"/>
      <c r="AB24" s="19"/>
      <c r="AC24" s="57"/>
      <c r="AD24" s="32">
        <f>SUM(AE24:AF24)</f>
        <v>5.761904761904762</v>
      </c>
      <c r="AE24" s="10">
        <f>COUNTIF(C24:AC24,"○")</f>
        <v>5</v>
      </c>
      <c r="AF24" s="11">
        <f>SUM(C23,F23,I23,L23,O23,R23,U23,X23,AA23)/SUM(C23:AC23)</f>
        <v>0.7619047619047619</v>
      </c>
      <c r="AG24" s="11">
        <f>SUM(C25,F25,I25,L25,O25,R25,U25,X25,AA25)/SUM(C25:AC25)</f>
        <v>0.6808510638297872</v>
      </c>
      <c r="AH24" s="10">
        <f>RANK(AD24,$AD$5:$AD$31)</f>
        <v>2</v>
      </c>
      <c r="AI24" s="10">
        <f>SUM(AE24:AG24)</f>
        <v>6.442755825734549</v>
      </c>
      <c r="AJ24" s="51">
        <f>RANK(AI24,$AI$5:$AI$31)</f>
        <v>2</v>
      </c>
    </row>
    <row r="25" spans="1:36" ht="13.5" customHeight="1">
      <c r="A25" s="85"/>
      <c r="B25" s="182"/>
      <c r="C25" s="40">
        <f>IF(W7="","",W7)</f>
        <v>2</v>
      </c>
      <c r="D25" s="43" t="s">
        <v>4</v>
      </c>
      <c r="E25" s="42">
        <f>IF(U7="","",U7)</f>
        <v>4</v>
      </c>
      <c r="F25" s="40">
        <f>IF(W10="","",W10)</f>
        <v>4</v>
      </c>
      <c r="G25" s="43" t="s">
        <v>4</v>
      </c>
      <c r="H25" s="42">
        <f>IF(U10="","",U10)</f>
        <v>2</v>
      </c>
      <c r="I25" s="40">
        <f>IF(W13="","",W13)</f>
        <v>6</v>
      </c>
      <c r="J25" s="43" t="s">
        <v>4</v>
      </c>
      <c r="K25" s="42">
        <f>IF(U13="","",U13)</f>
        <v>0</v>
      </c>
      <c r="L25" s="40">
        <f>IF(W16="","",W16)</f>
        <v>6</v>
      </c>
      <c r="M25" s="43" t="s">
        <v>4</v>
      </c>
      <c r="N25" s="42">
        <f>IF(U16="","",U16)</f>
        <v>2</v>
      </c>
      <c r="O25" s="40">
        <f>IF(W19="","",W19)</f>
        <v>2</v>
      </c>
      <c r="P25" s="43" t="s">
        <v>4</v>
      </c>
      <c r="Q25" s="42">
        <f>IF(U19="","",U19)</f>
        <v>4</v>
      </c>
      <c r="R25" s="40">
        <f>IF(W22="","",W22)</f>
        <v>6</v>
      </c>
      <c r="S25" s="43" t="s">
        <v>4</v>
      </c>
      <c r="T25" s="42">
        <f>IF(U22="","",U22)</f>
        <v>2</v>
      </c>
      <c r="U25" s="12"/>
      <c r="V25" s="13"/>
      <c r="W25" s="14"/>
      <c r="X25" s="58">
        <v>6</v>
      </c>
      <c r="Y25" s="59" t="s">
        <v>4</v>
      </c>
      <c r="Z25" s="60">
        <v>1</v>
      </c>
      <c r="AA25" s="58"/>
      <c r="AB25" s="59"/>
      <c r="AC25" s="60"/>
      <c r="AD25" s="29"/>
      <c r="AE25" s="15"/>
      <c r="AF25" s="17"/>
      <c r="AG25" s="16"/>
      <c r="AH25" s="15"/>
      <c r="AI25" s="15"/>
      <c r="AJ25" s="52"/>
    </row>
    <row r="26" spans="1:36" ht="13.5" customHeight="1">
      <c r="A26" s="85"/>
      <c r="B26" s="180" t="s">
        <v>163</v>
      </c>
      <c r="C26" s="33">
        <f>IF(Z5="","",Z5)</f>
        <v>1</v>
      </c>
      <c r="D26" s="36" t="s">
        <v>3</v>
      </c>
      <c r="E26" s="35">
        <f>IF(X5="","",X5)</f>
        <v>2</v>
      </c>
      <c r="F26" s="33">
        <f>IF(Z8="","",Z8)</f>
        <v>2</v>
      </c>
      <c r="G26" s="34" t="s">
        <v>4</v>
      </c>
      <c r="H26" s="35">
        <f>IF(X8="","",X8)</f>
        <v>1</v>
      </c>
      <c r="I26" s="33">
        <f>IF(Z11="","",Z11)</f>
        <v>3</v>
      </c>
      <c r="J26" s="34" t="s">
        <v>4</v>
      </c>
      <c r="K26" s="35">
        <f>IF(X11="","",X11)</f>
        <v>0</v>
      </c>
      <c r="L26" s="33">
        <f>IF(Z14="","",Z14)</f>
        <v>1</v>
      </c>
      <c r="M26" s="34" t="s">
        <v>4</v>
      </c>
      <c r="N26" s="35">
        <f>IF(X14="","",X14)</f>
        <v>2</v>
      </c>
      <c r="O26" s="33">
        <f>IF(Z17="","",Z17)</f>
        <v>1</v>
      </c>
      <c r="P26" s="36" t="s">
        <v>3</v>
      </c>
      <c r="Q26" s="35">
        <f>IF(X17="","",X17)</f>
        <v>2</v>
      </c>
      <c r="R26" s="44">
        <f>IF(Z20="","",Z20)</f>
        <v>2</v>
      </c>
      <c r="S26" s="36" t="s">
        <v>3</v>
      </c>
      <c r="T26" s="45">
        <f>IF(X20="","",X20)</f>
        <v>1</v>
      </c>
      <c r="U26" s="33">
        <f>IF(Z23="","",Z23)</f>
        <v>0</v>
      </c>
      <c r="V26" s="34" t="s">
        <v>3</v>
      </c>
      <c r="W26" s="35">
        <f>IF(X23="","",X23)</f>
        <v>3</v>
      </c>
      <c r="X26" s="2"/>
      <c r="Y26" s="3"/>
      <c r="Z26" s="4"/>
      <c r="AA26" s="53"/>
      <c r="AB26" s="54"/>
      <c r="AC26" s="55"/>
      <c r="AD26" s="31"/>
      <c r="AE26" s="5"/>
      <c r="AF26" s="6"/>
      <c r="AG26" s="6"/>
      <c r="AH26" s="5"/>
      <c r="AI26" s="5"/>
      <c r="AJ26" s="50"/>
    </row>
    <row r="27" spans="1:36" ht="13.5" customHeight="1">
      <c r="A27" s="85" t="str">
        <f>+B26</f>
        <v>SUMCO+α</v>
      </c>
      <c r="B27" s="181"/>
      <c r="C27" s="37"/>
      <c r="D27" s="38" t="str">
        <f>(IF(C26="","",IF(C26&gt;E26,"○","●")))</f>
        <v>●</v>
      </c>
      <c r="E27" s="39"/>
      <c r="F27" s="37"/>
      <c r="G27" s="38" t="str">
        <f>(IF(F26="","",IF(F26&gt;H26,"○","●")))</f>
        <v>○</v>
      </c>
      <c r="H27" s="39"/>
      <c r="I27" s="37"/>
      <c r="J27" s="38" t="str">
        <f>(IF(I26="","",IF(I26&gt;K26,"○","●")))</f>
        <v>○</v>
      </c>
      <c r="K27" s="39"/>
      <c r="L27" s="37"/>
      <c r="M27" s="38" t="str">
        <f>(IF(L26="","",IF(L26&gt;N26,"○","●")))</f>
        <v>●</v>
      </c>
      <c r="N27" s="39"/>
      <c r="O27" s="37"/>
      <c r="P27" s="38" t="str">
        <f>(IF(O26="","",IF(O26&gt;Q26,"○","●")))</f>
        <v>●</v>
      </c>
      <c r="Q27" s="39"/>
      <c r="R27" s="37"/>
      <c r="S27" s="38" t="str">
        <f>(IF(R26="","",IF(R26&gt;T26,"○","●")))</f>
        <v>○</v>
      </c>
      <c r="T27" s="39"/>
      <c r="U27" s="37"/>
      <c r="V27" s="38" t="str">
        <f>(IF(U26="","",IF(U26&gt;W26,"○","●")))</f>
        <v>●</v>
      </c>
      <c r="W27" s="39"/>
      <c r="X27" s="7"/>
      <c r="Y27" s="8"/>
      <c r="Z27" s="9"/>
      <c r="AA27" s="56"/>
      <c r="AB27" s="19"/>
      <c r="AC27" s="57"/>
      <c r="AD27" s="32">
        <f>SUM(AE27:AF27)</f>
        <v>3.4761904761904763</v>
      </c>
      <c r="AE27" s="10">
        <f>COUNTIF(C27:AC27,"○")</f>
        <v>3</v>
      </c>
      <c r="AF27" s="11">
        <f>SUM(C26,F26,I26,L26,O26,R26,U26,X26,AA26)/SUM(C26:AC26)</f>
        <v>0.47619047619047616</v>
      </c>
      <c r="AG27" s="11">
        <f>SUM(C28,F28,I28,L28,O28,R28,U28,X28,AA28)/SUM(C28:AC28)</f>
        <v>0.46</v>
      </c>
      <c r="AH27" s="10">
        <f>RANK(AD27,$AD$5:$AD$31)</f>
        <v>4</v>
      </c>
      <c r="AI27" s="10">
        <f>SUM(AE27:AG27)</f>
        <v>3.9361904761904762</v>
      </c>
      <c r="AJ27" s="51">
        <f>RANK(AI27,$AI$5:$AI$31)</f>
        <v>4</v>
      </c>
    </row>
    <row r="28" spans="1:36" ht="13.5" customHeight="1">
      <c r="A28" s="85"/>
      <c r="B28" s="182"/>
      <c r="C28" s="40">
        <f>IF(Z7="","",Z7)</f>
        <v>2</v>
      </c>
      <c r="D28" s="43" t="s">
        <v>4</v>
      </c>
      <c r="E28" s="42">
        <f>IF(X7="","",X7)</f>
        <v>5</v>
      </c>
      <c r="F28" s="40">
        <f>IF(Z10="","",Z10)</f>
        <v>5</v>
      </c>
      <c r="G28" s="43" t="s">
        <v>4</v>
      </c>
      <c r="H28" s="42">
        <f>IF(X10="","",X10)</f>
        <v>2</v>
      </c>
      <c r="I28" s="40">
        <f>IF(Z13="","",Z13)</f>
        <v>6</v>
      </c>
      <c r="J28" s="43" t="s">
        <v>4</v>
      </c>
      <c r="K28" s="42">
        <f>IF(X13="","",X13)</f>
        <v>0</v>
      </c>
      <c r="L28" s="40">
        <f>IF(Z16="","",Z16)</f>
        <v>2</v>
      </c>
      <c r="M28" s="43" t="s">
        <v>4</v>
      </c>
      <c r="N28" s="42">
        <f>IF(X16="","",X16)</f>
        <v>5</v>
      </c>
      <c r="O28" s="40">
        <f>IF(Z19="","",Z19)</f>
        <v>3</v>
      </c>
      <c r="P28" s="43" t="s">
        <v>4</v>
      </c>
      <c r="Q28" s="42">
        <f>IF(X19="","",X19)</f>
        <v>5</v>
      </c>
      <c r="R28" s="40">
        <f>IF(Z22="","",Z22)</f>
        <v>4</v>
      </c>
      <c r="S28" s="43" t="s">
        <v>4</v>
      </c>
      <c r="T28" s="42">
        <f>IF(X22="","",X22)</f>
        <v>4</v>
      </c>
      <c r="U28" s="40">
        <f>IF(Z25="","",Z25)</f>
        <v>1</v>
      </c>
      <c r="V28" s="43" t="s">
        <v>4</v>
      </c>
      <c r="W28" s="42">
        <f>IF(X25="","",X25)</f>
        <v>6</v>
      </c>
      <c r="X28" s="12"/>
      <c r="Y28" s="13"/>
      <c r="Z28" s="14"/>
      <c r="AA28" s="58"/>
      <c r="AB28" s="59"/>
      <c r="AC28" s="60"/>
      <c r="AD28" s="29"/>
      <c r="AE28" s="15"/>
      <c r="AF28" s="17"/>
      <c r="AG28" s="16"/>
      <c r="AH28" s="15"/>
      <c r="AI28" s="15"/>
      <c r="AJ28" s="52"/>
    </row>
    <row r="29" spans="24:29" ht="13.5">
      <c r="X29" s="93"/>
      <c r="Y29" s="93">
        <v>5</v>
      </c>
      <c r="Z29" s="93"/>
      <c r="AA29" s="93"/>
      <c r="AB29" s="93">
        <v>5</v>
      </c>
      <c r="AC29" s="93"/>
    </row>
    <row r="30" spans="24:29" ht="13.5">
      <c r="X30" s="93"/>
      <c r="Y30" s="93">
        <v>6</v>
      </c>
      <c r="Z30" s="93"/>
      <c r="AA30" s="93"/>
      <c r="AB30" s="93">
        <v>6</v>
      </c>
      <c r="AC30" s="93"/>
    </row>
  </sheetData>
  <sheetProtection/>
  <mergeCells count="17">
    <mergeCell ref="L4:N4"/>
    <mergeCell ref="B26:B28"/>
    <mergeCell ref="B5:B7"/>
    <mergeCell ref="AA4:AC4"/>
    <mergeCell ref="B8:B10"/>
    <mergeCell ref="U4:W4"/>
    <mergeCell ref="X4:Z4"/>
    <mergeCell ref="O4:Q4"/>
    <mergeCell ref="R4:T4"/>
    <mergeCell ref="C4:E4"/>
    <mergeCell ref="F4:H4"/>
    <mergeCell ref="I4:K4"/>
    <mergeCell ref="B23:B25"/>
    <mergeCell ref="B20:B22"/>
    <mergeCell ref="B17:B19"/>
    <mergeCell ref="B11:B13"/>
    <mergeCell ref="B14:B16"/>
  </mergeCells>
  <printOptions/>
  <pageMargins left="0.47" right="0.1968503937007874" top="0.7480314960629921" bottom="0.35433070866141736" header="0.31496062992125984" footer="0.31496062992125984"/>
  <pageSetup fitToHeight="2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workbookViewId="0" topLeftCell="A3">
      <selection activeCell="AL21" sqref="AL21"/>
    </sheetView>
  </sheetViews>
  <sheetFormatPr defaultColWidth="9.00390625" defaultRowHeight="13.5"/>
  <cols>
    <col min="1" max="1" width="3.875" style="79" customWidth="1"/>
    <col min="2" max="2" width="7.50390625" style="79" customWidth="1"/>
    <col min="3" max="29" width="2.625" style="84" customWidth="1"/>
    <col min="30" max="30" width="1.25" style="84" customWidth="1"/>
    <col min="31" max="31" width="6.50390625" style="79" customWidth="1"/>
    <col min="32" max="32" width="8.00390625" style="79" customWidth="1"/>
    <col min="33" max="33" width="9.125" style="79" bestFit="1" customWidth="1"/>
    <col min="34" max="34" width="9.00390625" style="79" customWidth="1"/>
    <col min="35" max="35" width="1.12109375" style="79" customWidth="1"/>
    <col min="36" max="16384" width="9.00390625" style="79" customWidth="1"/>
  </cols>
  <sheetData>
    <row r="1" spans="2:32" ht="22.5" customHeight="1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</row>
    <row r="2" spans="2:32" ht="17.25" customHeight="1">
      <c r="B2" s="81"/>
      <c r="C2" s="81"/>
      <c r="D2" s="81"/>
      <c r="E2" s="81"/>
      <c r="F2" s="81"/>
      <c r="G2" s="81"/>
      <c r="H2" s="81"/>
      <c r="I2" s="81"/>
      <c r="J2" s="81"/>
      <c r="K2" s="82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</row>
    <row r="3" spans="2:36" ht="17.25">
      <c r="B3" s="92" t="s">
        <v>7</v>
      </c>
      <c r="C3" s="119"/>
      <c r="D3" s="120">
        <v>1</v>
      </c>
      <c r="E3" s="121"/>
      <c r="F3" s="121"/>
      <c r="G3" s="121">
        <v>2</v>
      </c>
      <c r="H3" s="121"/>
      <c r="I3" s="121"/>
      <c r="J3" s="121">
        <v>3</v>
      </c>
      <c r="K3" s="121"/>
      <c r="L3" s="121"/>
      <c r="M3" s="121">
        <v>4</v>
      </c>
      <c r="N3" s="121"/>
      <c r="O3" s="121"/>
      <c r="P3" s="121">
        <v>5</v>
      </c>
      <c r="Q3" s="121"/>
      <c r="R3" s="121"/>
      <c r="S3" s="121">
        <v>6</v>
      </c>
      <c r="T3" s="121"/>
      <c r="U3" s="121"/>
      <c r="V3" s="121">
        <v>7</v>
      </c>
      <c r="W3" s="121"/>
      <c r="X3" s="121"/>
      <c r="Y3" s="121">
        <v>8</v>
      </c>
      <c r="Z3" s="121"/>
      <c r="AA3" s="121"/>
      <c r="AB3" s="121">
        <v>8</v>
      </c>
      <c r="AC3" s="121"/>
      <c r="AD3" s="93"/>
      <c r="AE3" s="94"/>
      <c r="AF3" s="94"/>
      <c r="AG3" s="96"/>
      <c r="AH3" s="94"/>
      <c r="AI3" s="94"/>
      <c r="AJ3" s="94"/>
    </row>
    <row r="4" spans="1:36" ht="37.5" customHeight="1">
      <c r="A4" s="90" t="s">
        <v>36</v>
      </c>
      <c r="B4" s="95"/>
      <c r="C4" s="150" t="s">
        <v>165</v>
      </c>
      <c r="D4" s="150"/>
      <c r="E4" s="179"/>
      <c r="F4" s="150" t="s">
        <v>20</v>
      </c>
      <c r="G4" s="150"/>
      <c r="H4" s="179"/>
      <c r="I4" s="150" t="s">
        <v>32</v>
      </c>
      <c r="J4" s="150"/>
      <c r="K4" s="179"/>
      <c r="L4" s="150" t="s">
        <v>47</v>
      </c>
      <c r="M4" s="150"/>
      <c r="N4" s="179"/>
      <c r="O4" s="150" t="s">
        <v>15</v>
      </c>
      <c r="P4" s="150"/>
      <c r="Q4" s="179"/>
      <c r="R4" s="150" t="s">
        <v>33</v>
      </c>
      <c r="S4" s="150"/>
      <c r="T4" s="179"/>
      <c r="U4" s="181" t="s">
        <v>166</v>
      </c>
      <c r="V4" s="181"/>
      <c r="W4" s="182"/>
      <c r="X4" s="181" t="s">
        <v>184</v>
      </c>
      <c r="Y4" s="181"/>
      <c r="Z4" s="182"/>
      <c r="AA4" s="181" t="s">
        <v>21</v>
      </c>
      <c r="AB4" s="181"/>
      <c r="AC4" s="182"/>
      <c r="AD4" s="30"/>
      <c r="AE4" s="1" t="s">
        <v>0</v>
      </c>
      <c r="AF4" s="1" t="s">
        <v>2</v>
      </c>
      <c r="AG4" s="18" t="s">
        <v>1</v>
      </c>
      <c r="AH4" s="48" t="s">
        <v>46</v>
      </c>
      <c r="AI4" s="47"/>
      <c r="AJ4" s="49" t="s">
        <v>9</v>
      </c>
    </row>
    <row r="5" spans="1:36" ht="13.5" customHeight="1">
      <c r="A5" s="85"/>
      <c r="B5" s="183" t="s">
        <v>165</v>
      </c>
      <c r="C5" s="20"/>
      <c r="D5" s="21"/>
      <c r="E5" s="22"/>
      <c r="F5" s="2"/>
      <c r="G5" s="3"/>
      <c r="H5" s="4"/>
      <c r="I5" s="53">
        <v>1</v>
      </c>
      <c r="J5" s="54" t="s">
        <v>39</v>
      </c>
      <c r="K5" s="55">
        <v>2</v>
      </c>
      <c r="L5" s="53">
        <v>0</v>
      </c>
      <c r="M5" s="54" t="s">
        <v>39</v>
      </c>
      <c r="N5" s="55">
        <v>3</v>
      </c>
      <c r="O5" s="53">
        <v>1</v>
      </c>
      <c r="P5" s="54" t="s">
        <v>39</v>
      </c>
      <c r="Q5" s="55">
        <v>2</v>
      </c>
      <c r="R5" s="53">
        <v>1</v>
      </c>
      <c r="S5" s="54" t="s">
        <v>39</v>
      </c>
      <c r="T5" s="55">
        <v>2</v>
      </c>
      <c r="U5" s="53">
        <v>1</v>
      </c>
      <c r="V5" s="54" t="s">
        <v>39</v>
      </c>
      <c r="W5" s="55">
        <v>2</v>
      </c>
      <c r="X5" s="53">
        <v>1</v>
      </c>
      <c r="Y5" s="54" t="s">
        <v>39</v>
      </c>
      <c r="Z5" s="55">
        <v>2</v>
      </c>
      <c r="AA5" s="2"/>
      <c r="AB5" s="3"/>
      <c r="AC5" s="4"/>
      <c r="AD5" s="31"/>
      <c r="AE5" s="5"/>
      <c r="AF5" s="6"/>
      <c r="AG5" s="6"/>
      <c r="AH5" s="5"/>
      <c r="AI5" s="5"/>
      <c r="AJ5" s="50"/>
    </row>
    <row r="6" spans="1:36" ht="13.5" customHeight="1">
      <c r="A6" s="85" t="str">
        <f>+B5</f>
        <v>OMONO-SC</v>
      </c>
      <c r="B6" s="150"/>
      <c r="C6" s="23"/>
      <c r="D6" s="24"/>
      <c r="E6" s="25"/>
      <c r="F6" s="7"/>
      <c r="G6" s="8"/>
      <c r="H6" s="9"/>
      <c r="I6" s="56"/>
      <c r="J6" s="19" t="str">
        <f>(IF(I5="","",IF(I5&gt;K5,"○","●")))</f>
        <v>●</v>
      </c>
      <c r="K6" s="57"/>
      <c r="L6" s="56"/>
      <c r="M6" s="19" t="str">
        <f>(IF(L5="","",IF(L5&gt;N5,"○","●")))</f>
        <v>●</v>
      </c>
      <c r="N6" s="57"/>
      <c r="O6" s="56"/>
      <c r="P6" s="19" t="str">
        <f>(IF(O5="","",IF(O5&gt;Q5,"○","●")))</f>
        <v>●</v>
      </c>
      <c r="Q6" s="57"/>
      <c r="R6" s="56"/>
      <c r="S6" s="19" t="str">
        <f>(IF(R5="","",IF(R5&gt;T5,"○","●")))</f>
        <v>●</v>
      </c>
      <c r="T6" s="57"/>
      <c r="U6" s="56"/>
      <c r="V6" s="19" t="str">
        <f>(IF(U5="","",IF(U5&gt;W5,"○","●")))</f>
        <v>●</v>
      </c>
      <c r="W6" s="57"/>
      <c r="X6" s="56"/>
      <c r="Y6" s="19" t="str">
        <f>(IF(X5="","",IF(X5&gt;Z5,"○","●")))</f>
        <v>●</v>
      </c>
      <c r="Z6" s="57"/>
      <c r="AA6" s="7"/>
      <c r="AB6" s="8"/>
      <c r="AC6" s="9"/>
      <c r="AD6" s="32">
        <f>SUM(AE6:AF6)</f>
        <v>0.2777777777777778</v>
      </c>
      <c r="AE6" s="10">
        <f>COUNTIF(C6:AC6,"○")</f>
        <v>0</v>
      </c>
      <c r="AF6" s="11">
        <f>SUM(C5,F5,I5,L5,O5,R5,U5,X5,AA5)/SUM(C5:AC5)</f>
        <v>0.2777777777777778</v>
      </c>
      <c r="AG6" s="11">
        <f>SUM(C7,F7,I7,L7,O7,R7,U7,X7,AA7)/SUM(C7:AC7)</f>
        <v>0.325</v>
      </c>
      <c r="AH6" s="10">
        <f>RANK(AD6,$AD$5:$AD$31)</f>
        <v>9</v>
      </c>
      <c r="AI6" s="10">
        <f>SUM(AE6:AG6)</f>
        <v>0.6027777777777779</v>
      </c>
      <c r="AJ6" s="51">
        <f>RANK(AI6,$AI$5:$AI$31)</f>
        <v>9</v>
      </c>
    </row>
    <row r="7" spans="1:36" ht="13.5" customHeight="1">
      <c r="A7" s="85"/>
      <c r="B7" s="179"/>
      <c r="C7" s="26"/>
      <c r="D7" s="27"/>
      <c r="E7" s="28"/>
      <c r="F7" s="12"/>
      <c r="G7" s="13"/>
      <c r="H7" s="14"/>
      <c r="I7" s="58">
        <v>2</v>
      </c>
      <c r="J7" s="59" t="s">
        <v>40</v>
      </c>
      <c r="K7" s="60">
        <v>4</v>
      </c>
      <c r="L7" s="58">
        <v>0</v>
      </c>
      <c r="M7" s="59" t="s">
        <v>40</v>
      </c>
      <c r="N7" s="60">
        <v>6</v>
      </c>
      <c r="O7" s="58">
        <v>3</v>
      </c>
      <c r="P7" s="59" t="s">
        <v>40</v>
      </c>
      <c r="Q7" s="60">
        <v>4</v>
      </c>
      <c r="R7" s="58">
        <v>2</v>
      </c>
      <c r="S7" s="59" t="s">
        <v>40</v>
      </c>
      <c r="T7" s="60">
        <v>4</v>
      </c>
      <c r="U7" s="58">
        <v>3</v>
      </c>
      <c r="V7" s="59" t="s">
        <v>40</v>
      </c>
      <c r="W7" s="60">
        <v>5</v>
      </c>
      <c r="X7" s="58">
        <v>3</v>
      </c>
      <c r="Y7" s="59" t="s">
        <v>40</v>
      </c>
      <c r="Z7" s="60">
        <v>4</v>
      </c>
      <c r="AA7" s="12"/>
      <c r="AB7" s="13"/>
      <c r="AC7" s="14"/>
      <c r="AD7" s="29"/>
      <c r="AE7" s="15"/>
      <c r="AF7" s="17"/>
      <c r="AG7" s="16"/>
      <c r="AH7" s="15"/>
      <c r="AI7" s="15"/>
      <c r="AJ7" s="52"/>
    </row>
    <row r="8" spans="1:36" ht="13.5" customHeight="1">
      <c r="A8" s="85"/>
      <c r="B8" s="183" t="s">
        <v>20</v>
      </c>
      <c r="C8" s="2"/>
      <c r="D8" s="3"/>
      <c r="E8" s="4"/>
      <c r="F8" s="2"/>
      <c r="G8" s="3"/>
      <c r="H8" s="4"/>
      <c r="I8" s="2"/>
      <c r="J8" s="3"/>
      <c r="K8" s="4"/>
      <c r="L8" s="53">
        <v>1</v>
      </c>
      <c r="M8" s="54" t="s">
        <v>41</v>
      </c>
      <c r="N8" s="55">
        <v>2</v>
      </c>
      <c r="O8" s="53">
        <v>2</v>
      </c>
      <c r="P8" s="54" t="s">
        <v>41</v>
      </c>
      <c r="Q8" s="55">
        <v>1</v>
      </c>
      <c r="R8" s="53">
        <v>2</v>
      </c>
      <c r="S8" s="54" t="s">
        <v>41</v>
      </c>
      <c r="T8" s="55">
        <v>1</v>
      </c>
      <c r="U8" s="53">
        <v>1</v>
      </c>
      <c r="V8" s="54" t="s">
        <v>41</v>
      </c>
      <c r="W8" s="55">
        <v>2</v>
      </c>
      <c r="X8" s="53">
        <v>3</v>
      </c>
      <c r="Y8" s="54" t="s">
        <v>41</v>
      </c>
      <c r="Z8" s="55">
        <v>0</v>
      </c>
      <c r="AA8" s="53">
        <v>1</v>
      </c>
      <c r="AB8" s="54" t="s">
        <v>41</v>
      </c>
      <c r="AC8" s="55">
        <v>2</v>
      </c>
      <c r="AD8" s="31"/>
      <c r="AE8" s="5"/>
      <c r="AF8" s="6"/>
      <c r="AG8" s="6"/>
      <c r="AH8" s="5"/>
      <c r="AI8" s="5"/>
      <c r="AJ8" s="50"/>
    </row>
    <row r="9" spans="1:36" ht="13.5" customHeight="1">
      <c r="A9" s="85" t="str">
        <f>+B8</f>
        <v>南陽バド</v>
      </c>
      <c r="B9" s="150"/>
      <c r="C9" s="7"/>
      <c r="D9" s="8"/>
      <c r="E9" s="9"/>
      <c r="F9" s="7"/>
      <c r="G9" s="8"/>
      <c r="H9" s="9"/>
      <c r="I9" s="7"/>
      <c r="J9" s="8"/>
      <c r="K9" s="9"/>
      <c r="L9" s="56"/>
      <c r="M9" s="19" t="str">
        <f>(IF(L8="","",IF(L8&gt;N8,"○","●")))</f>
        <v>●</v>
      </c>
      <c r="N9" s="57"/>
      <c r="O9" s="56"/>
      <c r="P9" s="19" t="str">
        <f>(IF(O8="","",IF(O8&gt;Q8,"○","●")))</f>
        <v>○</v>
      </c>
      <c r="Q9" s="57"/>
      <c r="R9" s="56"/>
      <c r="S9" s="19" t="str">
        <f>(IF(R8="","",IF(R8&gt;T8,"○","●")))</f>
        <v>○</v>
      </c>
      <c r="T9" s="57"/>
      <c r="U9" s="56"/>
      <c r="V9" s="19" t="str">
        <f>(IF(U8="","",IF(U8&gt;W8,"○","●")))</f>
        <v>●</v>
      </c>
      <c r="W9" s="57"/>
      <c r="X9" s="56"/>
      <c r="Y9" s="19" t="str">
        <f>(IF(X8="","",IF(X8&gt;Z8,"○","●")))</f>
        <v>○</v>
      </c>
      <c r="Z9" s="57"/>
      <c r="AA9" s="56"/>
      <c r="AB9" s="19" t="str">
        <f>(IF(AA8="","",IF(AA8&gt;AC8,"○","●")))</f>
        <v>●</v>
      </c>
      <c r="AC9" s="57"/>
      <c r="AD9" s="32">
        <f>SUM(AE9:AF9)</f>
        <v>3.5555555555555554</v>
      </c>
      <c r="AE9" s="10">
        <f>COUNTIF(C9:AC9,"○")</f>
        <v>3</v>
      </c>
      <c r="AF9" s="11">
        <f>SUM(C8,F8,I8,L8,O8,R8,U8,X8,AA8)/SUM(C8:AC8)</f>
        <v>0.5555555555555556</v>
      </c>
      <c r="AG9" s="11">
        <f>SUM(C10,F10,I10,L10,O10,R10,U10,X10,AA10)/SUM(C10:AC10)</f>
        <v>0.5116279069767442</v>
      </c>
      <c r="AH9" s="10">
        <f>RANK(AD9,$AD$5:$AD$31)</f>
        <v>4</v>
      </c>
      <c r="AI9" s="10">
        <f>SUM(AE9:AG9)</f>
        <v>4.0671834625323</v>
      </c>
      <c r="AJ9" s="51">
        <f>RANK(AI9,$AI$5:$AI$31)</f>
        <v>5</v>
      </c>
    </row>
    <row r="10" spans="1:36" ht="13.5" customHeight="1">
      <c r="A10" s="85"/>
      <c r="B10" s="179"/>
      <c r="C10" s="12"/>
      <c r="D10" s="13"/>
      <c r="E10" s="14"/>
      <c r="F10" s="12"/>
      <c r="G10" s="13"/>
      <c r="H10" s="14"/>
      <c r="I10" s="12"/>
      <c r="J10" s="13"/>
      <c r="K10" s="14"/>
      <c r="L10" s="58">
        <v>3</v>
      </c>
      <c r="M10" s="59" t="s">
        <v>40</v>
      </c>
      <c r="N10" s="60">
        <v>4</v>
      </c>
      <c r="O10" s="58">
        <v>4</v>
      </c>
      <c r="P10" s="59" t="s">
        <v>40</v>
      </c>
      <c r="Q10" s="60">
        <v>4</v>
      </c>
      <c r="R10" s="58">
        <v>4</v>
      </c>
      <c r="S10" s="59" t="s">
        <v>40</v>
      </c>
      <c r="T10" s="60">
        <v>2</v>
      </c>
      <c r="U10" s="58">
        <v>2</v>
      </c>
      <c r="V10" s="59" t="s">
        <v>40</v>
      </c>
      <c r="W10" s="60">
        <v>5</v>
      </c>
      <c r="X10" s="58">
        <v>6</v>
      </c>
      <c r="Y10" s="59" t="s">
        <v>40</v>
      </c>
      <c r="Z10" s="60">
        <v>1</v>
      </c>
      <c r="AA10" s="58">
        <v>3</v>
      </c>
      <c r="AB10" s="59" t="s">
        <v>40</v>
      </c>
      <c r="AC10" s="60">
        <v>5</v>
      </c>
      <c r="AD10" s="29"/>
      <c r="AE10" s="15"/>
      <c r="AF10" s="17"/>
      <c r="AG10" s="16"/>
      <c r="AH10" s="15"/>
      <c r="AI10" s="15"/>
      <c r="AJ10" s="52"/>
    </row>
    <row r="11" spans="1:36" ht="13.5" customHeight="1">
      <c r="A11" s="85"/>
      <c r="B11" s="183" t="s">
        <v>32</v>
      </c>
      <c r="C11" s="33">
        <f>IF(K5="","",K5)</f>
        <v>2</v>
      </c>
      <c r="D11" s="34" t="s">
        <v>41</v>
      </c>
      <c r="E11" s="35">
        <f>IF(I5="","",I5)</f>
        <v>1</v>
      </c>
      <c r="F11" s="2"/>
      <c r="G11" s="3"/>
      <c r="H11" s="4"/>
      <c r="I11" s="2"/>
      <c r="J11" s="3"/>
      <c r="K11" s="4"/>
      <c r="L11" s="2"/>
      <c r="M11" s="3"/>
      <c r="N11" s="4"/>
      <c r="O11" s="53">
        <v>2</v>
      </c>
      <c r="P11" s="54" t="s">
        <v>41</v>
      </c>
      <c r="Q11" s="55">
        <v>1</v>
      </c>
      <c r="R11" s="53">
        <v>3</v>
      </c>
      <c r="S11" s="54" t="s">
        <v>41</v>
      </c>
      <c r="T11" s="55">
        <v>0</v>
      </c>
      <c r="U11" s="53">
        <v>1</v>
      </c>
      <c r="V11" s="54" t="s">
        <v>41</v>
      </c>
      <c r="W11" s="55">
        <v>2</v>
      </c>
      <c r="X11" s="53">
        <v>1</v>
      </c>
      <c r="Y11" s="54" t="s">
        <v>41</v>
      </c>
      <c r="Z11" s="55">
        <v>2</v>
      </c>
      <c r="AA11" s="53">
        <v>1</v>
      </c>
      <c r="AB11" s="54" t="s">
        <v>41</v>
      </c>
      <c r="AC11" s="55">
        <v>2</v>
      </c>
      <c r="AD11" s="31"/>
      <c r="AE11" s="5"/>
      <c r="AF11" s="6"/>
      <c r="AG11" s="6"/>
      <c r="AH11" s="5"/>
      <c r="AI11" s="5"/>
      <c r="AJ11" s="50"/>
    </row>
    <row r="12" spans="1:36" ht="13.5" customHeight="1">
      <c r="A12" s="85" t="str">
        <f>+B11</f>
        <v>ハナブサ組B</v>
      </c>
      <c r="B12" s="150"/>
      <c r="C12" s="37"/>
      <c r="D12" s="38" t="str">
        <f>(IF(C11="","",IF(C11&gt;E11,"○","●")))</f>
        <v>○</v>
      </c>
      <c r="E12" s="39"/>
      <c r="F12" s="7"/>
      <c r="G12" s="8"/>
      <c r="H12" s="9"/>
      <c r="I12" s="7"/>
      <c r="J12" s="8"/>
      <c r="K12" s="9"/>
      <c r="L12" s="7"/>
      <c r="M12" s="8"/>
      <c r="N12" s="9"/>
      <c r="O12" s="56"/>
      <c r="P12" s="19" t="str">
        <f>(IF(O11="","",IF(O11&gt;Q11,"○","●")))</f>
        <v>○</v>
      </c>
      <c r="Q12" s="57"/>
      <c r="R12" s="56"/>
      <c r="S12" s="19" t="str">
        <f>(IF(R11="","",IF(R11&gt;T11,"○","●")))</f>
        <v>○</v>
      </c>
      <c r="T12" s="57"/>
      <c r="U12" s="56"/>
      <c r="V12" s="19" t="str">
        <f>(IF(U11="","",IF(U11&gt;W11,"○","●")))</f>
        <v>●</v>
      </c>
      <c r="W12" s="57"/>
      <c r="X12" s="56"/>
      <c r="Y12" s="19" t="str">
        <f>(IF(X11="","",IF(X11&gt;Z11,"○","●")))</f>
        <v>●</v>
      </c>
      <c r="Z12" s="57"/>
      <c r="AA12" s="56"/>
      <c r="AB12" s="19" t="str">
        <f>(IF(AA11="","",IF(AA11&gt;AC11,"○","●")))</f>
        <v>●</v>
      </c>
      <c r="AC12" s="57"/>
      <c r="AD12" s="32">
        <f>SUM(AE12:AF12)</f>
        <v>3.5555555555555554</v>
      </c>
      <c r="AE12" s="10">
        <f>COUNTIF(C12:AC12,"○")</f>
        <v>3</v>
      </c>
      <c r="AF12" s="11">
        <f>SUM(C11,F11,I11,L11,O11,R11,U11,X11,AA11)/SUM(C11:AC11)</f>
        <v>0.5555555555555556</v>
      </c>
      <c r="AG12" s="11">
        <f>SUM(C13,F13,I13,L13,O13,R13,U13,X13,AA13)/SUM(C13:AC13)</f>
        <v>0.5365853658536586</v>
      </c>
      <c r="AH12" s="10">
        <f>RANK(AD12,$AD$5:$AD$31)</f>
        <v>4</v>
      </c>
      <c r="AI12" s="10">
        <f>SUM(AE12:AG12)</f>
        <v>4.092140921409214</v>
      </c>
      <c r="AJ12" s="51">
        <f>RANK(AI12,$AI$5:$AI$31)</f>
        <v>4</v>
      </c>
    </row>
    <row r="13" spans="1:36" ht="13.5" customHeight="1">
      <c r="A13" s="85"/>
      <c r="B13" s="179"/>
      <c r="C13" s="40">
        <f>IF(K7="","",K7)</f>
        <v>4</v>
      </c>
      <c r="D13" s="41" t="s">
        <v>40</v>
      </c>
      <c r="E13" s="42">
        <f>IF(I7="","",I7)</f>
        <v>2</v>
      </c>
      <c r="F13" s="12"/>
      <c r="G13" s="13"/>
      <c r="H13" s="14"/>
      <c r="I13" s="12"/>
      <c r="J13" s="13"/>
      <c r="K13" s="14"/>
      <c r="L13" s="12"/>
      <c r="M13" s="13"/>
      <c r="N13" s="14"/>
      <c r="O13" s="58">
        <v>4</v>
      </c>
      <c r="P13" s="59" t="s">
        <v>40</v>
      </c>
      <c r="Q13" s="60">
        <v>3</v>
      </c>
      <c r="R13" s="58">
        <v>6</v>
      </c>
      <c r="S13" s="59" t="s">
        <v>40</v>
      </c>
      <c r="T13" s="60">
        <v>0</v>
      </c>
      <c r="U13" s="58">
        <v>2</v>
      </c>
      <c r="V13" s="59" t="s">
        <v>40</v>
      </c>
      <c r="W13" s="60">
        <v>5</v>
      </c>
      <c r="X13" s="58">
        <v>3</v>
      </c>
      <c r="Y13" s="59" t="s">
        <v>40</v>
      </c>
      <c r="Z13" s="60">
        <v>5</v>
      </c>
      <c r="AA13" s="58">
        <v>3</v>
      </c>
      <c r="AB13" s="59" t="s">
        <v>40</v>
      </c>
      <c r="AC13" s="60">
        <v>4</v>
      </c>
      <c r="AD13" s="29"/>
      <c r="AE13" s="15"/>
      <c r="AF13" s="17"/>
      <c r="AG13" s="16"/>
      <c r="AH13" s="15"/>
      <c r="AI13" s="15"/>
      <c r="AJ13" s="52"/>
    </row>
    <row r="14" spans="1:36" ht="13.5" customHeight="1">
      <c r="A14" s="85"/>
      <c r="B14" s="183" t="s">
        <v>47</v>
      </c>
      <c r="C14" s="33">
        <f>IF(N5="","",N5)</f>
        <v>3</v>
      </c>
      <c r="D14" s="34" t="s">
        <v>41</v>
      </c>
      <c r="E14" s="35">
        <f>IF(L5="","",L5)</f>
        <v>0</v>
      </c>
      <c r="F14" s="33">
        <f>IF(N8="","",N8)</f>
        <v>2</v>
      </c>
      <c r="G14" s="34" t="s">
        <v>41</v>
      </c>
      <c r="H14" s="35">
        <f>IF(L8="","",L8)</f>
        <v>1</v>
      </c>
      <c r="I14" s="2"/>
      <c r="J14" s="3"/>
      <c r="K14" s="4"/>
      <c r="L14" s="2"/>
      <c r="M14" s="3"/>
      <c r="N14" s="4"/>
      <c r="O14" s="2"/>
      <c r="P14" s="3"/>
      <c r="Q14" s="4"/>
      <c r="R14" s="53">
        <v>3</v>
      </c>
      <c r="S14" s="54" t="s">
        <v>41</v>
      </c>
      <c r="T14" s="55">
        <v>0</v>
      </c>
      <c r="U14" s="53">
        <v>1</v>
      </c>
      <c r="V14" s="54" t="s">
        <v>41</v>
      </c>
      <c r="W14" s="55">
        <v>2</v>
      </c>
      <c r="X14" s="53">
        <v>3</v>
      </c>
      <c r="Y14" s="54" t="s">
        <v>41</v>
      </c>
      <c r="Z14" s="55">
        <v>0</v>
      </c>
      <c r="AA14" s="53">
        <v>2</v>
      </c>
      <c r="AB14" s="54" t="s">
        <v>41</v>
      </c>
      <c r="AC14" s="55">
        <v>1</v>
      </c>
      <c r="AD14" s="31"/>
      <c r="AE14" s="5"/>
      <c r="AF14" s="6"/>
      <c r="AG14" s="6"/>
      <c r="AH14" s="5"/>
      <c r="AI14" s="5"/>
      <c r="AJ14" s="50"/>
    </row>
    <row r="15" spans="1:36" ht="13.5" customHeight="1">
      <c r="A15" s="85" t="str">
        <f>+B14</f>
        <v>東部サムライ</v>
      </c>
      <c r="B15" s="150"/>
      <c r="C15" s="37"/>
      <c r="D15" s="38" t="str">
        <f>(IF(C14="","",IF(C14&gt;E14,"○","●")))</f>
        <v>○</v>
      </c>
      <c r="E15" s="39"/>
      <c r="F15" s="37"/>
      <c r="G15" s="38" t="str">
        <f>(IF(F14="","",IF(F14&gt;H14,"○","●")))</f>
        <v>○</v>
      </c>
      <c r="H15" s="39"/>
      <c r="I15" s="7"/>
      <c r="J15" s="8"/>
      <c r="K15" s="9"/>
      <c r="L15" s="7"/>
      <c r="M15" s="8"/>
      <c r="N15" s="9"/>
      <c r="O15" s="7"/>
      <c r="P15" s="8"/>
      <c r="Q15" s="9"/>
      <c r="R15" s="56"/>
      <c r="S15" s="19" t="str">
        <f>(IF(R14="","",IF(R14&gt;T14,"○","●")))</f>
        <v>○</v>
      </c>
      <c r="T15" s="57"/>
      <c r="U15" s="56"/>
      <c r="V15" s="19" t="str">
        <f>(IF(U14="","",IF(U14&gt;W14,"○","●")))</f>
        <v>●</v>
      </c>
      <c r="W15" s="57"/>
      <c r="X15" s="56"/>
      <c r="Y15" s="19" t="str">
        <f>(IF(X14="","",IF(X14&gt;Z14,"○","●")))</f>
        <v>○</v>
      </c>
      <c r="Z15" s="57"/>
      <c r="AA15" s="56"/>
      <c r="AB15" s="19" t="str">
        <f>(IF(AA14="","",IF(AA14&gt;AC14,"○","●")))</f>
        <v>○</v>
      </c>
      <c r="AC15" s="57"/>
      <c r="AD15" s="32">
        <f>SUM(AE15:AF15)</f>
        <v>5.777777777777778</v>
      </c>
      <c r="AE15" s="10">
        <f>COUNTIF(C15:AC15,"○")</f>
        <v>5</v>
      </c>
      <c r="AF15" s="11">
        <f>SUM(C14,F14,I14,L14,O14,R14,U14,X14,AA14)/SUM(C14:AC14)</f>
        <v>0.7777777777777778</v>
      </c>
      <c r="AG15" s="11">
        <f>SUM(C16,F16,I16,L16,O16,R16,U16,X16,AA16)/SUM(C16:AC16)</f>
        <v>0.7435897435897436</v>
      </c>
      <c r="AH15" s="10">
        <f>RANK(AD15,$AD$5:$AD$31)</f>
        <v>1</v>
      </c>
      <c r="AI15" s="10">
        <f>SUM(AE15:AG15)</f>
        <v>6.521367521367521</v>
      </c>
      <c r="AJ15" s="51">
        <f>RANK(AI15,$AI$5:$AI$31)</f>
        <v>1</v>
      </c>
    </row>
    <row r="16" spans="1:36" ht="13.5" customHeight="1">
      <c r="A16" s="85"/>
      <c r="B16" s="179"/>
      <c r="C16" s="40">
        <f>IF(N7="","",N7)</f>
        <v>6</v>
      </c>
      <c r="D16" s="43" t="s">
        <v>40</v>
      </c>
      <c r="E16" s="42">
        <f>IF(L7="","",L7)</f>
        <v>0</v>
      </c>
      <c r="F16" s="40">
        <f>IF(N10="","",N10)</f>
        <v>4</v>
      </c>
      <c r="G16" s="43" t="s">
        <v>40</v>
      </c>
      <c r="H16" s="42">
        <f>IF(L10="","",L10)</f>
        <v>3</v>
      </c>
      <c r="I16" s="12"/>
      <c r="J16" s="13"/>
      <c r="K16" s="14"/>
      <c r="L16" s="12"/>
      <c r="M16" s="13"/>
      <c r="N16" s="14"/>
      <c r="O16" s="12"/>
      <c r="P16" s="13"/>
      <c r="Q16" s="14"/>
      <c r="R16" s="58">
        <v>6</v>
      </c>
      <c r="S16" s="59" t="s">
        <v>40</v>
      </c>
      <c r="T16" s="60">
        <v>0</v>
      </c>
      <c r="U16" s="58">
        <v>2</v>
      </c>
      <c r="V16" s="59" t="s">
        <v>40</v>
      </c>
      <c r="W16" s="60">
        <v>5</v>
      </c>
      <c r="X16" s="58">
        <v>6</v>
      </c>
      <c r="Y16" s="59" t="s">
        <v>40</v>
      </c>
      <c r="Z16" s="60">
        <v>0</v>
      </c>
      <c r="AA16" s="58">
        <v>5</v>
      </c>
      <c r="AB16" s="59" t="s">
        <v>40</v>
      </c>
      <c r="AC16" s="60">
        <v>2</v>
      </c>
      <c r="AD16" s="29"/>
      <c r="AE16" s="15"/>
      <c r="AF16" s="17"/>
      <c r="AG16" s="16"/>
      <c r="AH16" s="15"/>
      <c r="AI16" s="15"/>
      <c r="AJ16" s="52"/>
    </row>
    <row r="17" spans="1:36" ht="13.5" customHeight="1">
      <c r="A17" s="85"/>
      <c r="B17" s="183" t="s">
        <v>15</v>
      </c>
      <c r="C17" s="33">
        <f>IF(Q5="","",Q5)</f>
        <v>2</v>
      </c>
      <c r="D17" s="36" t="s">
        <v>41</v>
      </c>
      <c r="E17" s="35">
        <f>IF(O5="","",O5)</f>
        <v>1</v>
      </c>
      <c r="F17" s="33">
        <f>IF(Q8="","",Q8)</f>
        <v>1</v>
      </c>
      <c r="G17" s="36" t="s">
        <v>41</v>
      </c>
      <c r="H17" s="35">
        <f>IF(O8="","",O8)</f>
        <v>2</v>
      </c>
      <c r="I17" s="33">
        <f>IF(Q11="","",Q11)</f>
        <v>1</v>
      </c>
      <c r="J17" s="34" t="s">
        <v>40</v>
      </c>
      <c r="K17" s="35">
        <f>IF(O11="","",O11)</f>
        <v>2</v>
      </c>
      <c r="L17" s="2"/>
      <c r="M17" s="3"/>
      <c r="N17" s="4"/>
      <c r="O17" s="2"/>
      <c r="P17" s="3"/>
      <c r="Q17" s="4"/>
      <c r="R17" s="2"/>
      <c r="S17" s="3"/>
      <c r="T17" s="4"/>
      <c r="U17" s="53">
        <v>0</v>
      </c>
      <c r="V17" s="54" t="s">
        <v>41</v>
      </c>
      <c r="W17" s="55">
        <v>3</v>
      </c>
      <c r="X17" s="53">
        <v>2</v>
      </c>
      <c r="Y17" s="54" t="s">
        <v>41</v>
      </c>
      <c r="Z17" s="55">
        <v>1</v>
      </c>
      <c r="AA17" s="53">
        <v>1</v>
      </c>
      <c r="AB17" s="54" t="s">
        <v>41</v>
      </c>
      <c r="AC17" s="55">
        <v>2</v>
      </c>
      <c r="AD17" s="31"/>
      <c r="AE17" s="5"/>
      <c r="AF17" s="6"/>
      <c r="AG17" s="6"/>
      <c r="AH17" s="5"/>
      <c r="AI17" s="5"/>
      <c r="AJ17" s="50"/>
    </row>
    <row r="18" spans="1:36" ht="13.5" customHeight="1">
      <c r="A18" s="85" t="str">
        <f>+B17</f>
        <v>ヨネザアド3号車</v>
      </c>
      <c r="B18" s="150"/>
      <c r="C18" s="37"/>
      <c r="D18" s="38" t="str">
        <f>(IF(C17="","",IF(C17&gt;E17,"○","●")))</f>
        <v>○</v>
      </c>
      <c r="E18" s="39"/>
      <c r="F18" s="37"/>
      <c r="G18" s="38" t="str">
        <f>(IF(F17="","",IF(F17&gt;H17,"○","●")))</f>
        <v>●</v>
      </c>
      <c r="H18" s="39"/>
      <c r="I18" s="37"/>
      <c r="J18" s="38" t="str">
        <f>(IF(I17="","",IF(I17&gt;K17,"○","●")))</f>
        <v>●</v>
      </c>
      <c r="K18" s="39"/>
      <c r="L18" s="7"/>
      <c r="M18" s="8"/>
      <c r="N18" s="9"/>
      <c r="O18" s="7"/>
      <c r="P18" s="8"/>
      <c r="Q18" s="9"/>
      <c r="R18" s="7"/>
      <c r="S18" s="8"/>
      <c r="T18" s="9"/>
      <c r="U18" s="56"/>
      <c r="V18" s="19" t="str">
        <f>(IF(U17="","",IF(U17&gt;W17,"○","●")))</f>
        <v>●</v>
      </c>
      <c r="W18" s="57"/>
      <c r="X18" s="56"/>
      <c r="Y18" s="19" t="str">
        <f>(IF(X17="","",IF(X17&gt;Z17,"○","●")))</f>
        <v>○</v>
      </c>
      <c r="Z18" s="57"/>
      <c r="AA18" s="56"/>
      <c r="AB18" s="19" t="str">
        <f>(IF(AA17="","",IF(AA17&gt;AC17,"○","●")))</f>
        <v>●</v>
      </c>
      <c r="AC18" s="57"/>
      <c r="AD18" s="32">
        <f>SUM(AE18:AF18)</f>
        <v>2.388888888888889</v>
      </c>
      <c r="AE18" s="10">
        <f>COUNTIF(C18:AC18,"○")</f>
        <v>2</v>
      </c>
      <c r="AF18" s="11">
        <f>SUM(C17,F17,I17,L17,O17,R17,U17,X17,AA17)/SUM(C17:AC17)</f>
        <v>0.3888888888888889</v>
      </c>
      <c r="AG18" s="11">
        <f>SUM(C19,F19,I19,L19,O19,R19,U19,X19,AA19)/SUM(C19:AC19)</f>
        <v>0.4146341463414634</v>
      </c>
      <c r="AH18" s="10">
        <f>RANK(AD18,$AD$5:$AD$31)</f>
        <v>7</v>
      </c>
      <c r="AI18" s="10">
        <f>SUM(AE18:AG18)</f>
        <v>2.803523035230352</v>
      </c>
      <c r="AJ18" s="51">
        <f>RANK(AI18,$AI$5:$AI$31)</f>
        <v>7</v>
      </c>
    </row>
    <row r="19" spans="1:36" ht="13.5" customHeight="1">
      <c r="A19" s="85"/>
      <c r="B19" s="179"/>
      <c r="C19" s="40">
        <f>IF(Q7="","",Q7)</f>
        <v>4</v>
      </c>
      <c r="D19" s="43" t="s">
        <v>40</v>
      </c>
      <c r="E19" s="42">
        <f>IF(O7="","",O7)</f>
        <v>3</v>
      </c>
      <c r="F19" s="40">
        <f>IF(Q10="","",Q10)</f>
        <v>4</v>
      </c>
      <c r="G19" s="43" t="s">
        <v>40</v>
      </c>
      <c r="H19" s="42">
        <f>IF(O10="","",O10)</f>
        <v>4</v>
      </c>
      <c r="I19" s="40">
        <f>IF(Q13="","",Q13)</f>
        <v>3</v>
      </c>
      <c r="J19" s="43" t="s">
        <v>40</v>
      </c>
      <c r="K19" s="42">
        <f>IF(O13="","",O13)</f>
        <v>4</v>
      </c>
      <c r="L19" s="12"/>
      <c r="M19" s="13"/>
      <c r="N19" s="14"/>
      <c r="O19" s="12"/>
      <c r="P19" s="13"/>
      <c r="Q19" s="14"/>
      <c r="R19" s="12"/>
      <c r="S19" s="13"/>
      <c r="T19" s="14"/>
      <c r="U19" s="58">
        <v>0</v>
      </c>
      <c r="V19" s="59" t="s">
        <v>40</v>
      </c>
      <c r="W19" s="60">
        <v>6</v>
      </c>
      <c r="X19" s="58">
        <v>4</v>
      </c>
      <c r="Y19" s="59" t="s">
        <v>40</v>
      </c>
      <c r="Z19" s="60">
        <v>2</v>
      </c>
      <c r="AA19" s="58">
        <v>2</v>
      </c>
      <c r="AB19" s="59" t="s">
        <v>40</v>
      </c>
      <c r="AC19" s="60">
        <v>5</v>
      </c>
      <c r="AD19" s="29"/>
      <c r="AE19" s="15"/>
      <c r="AF19" s="17"/>
      <c r="AG19" s="16"/>
      <c r="AH19" s="15"/>
      <c r="AI19" s="15"/>
      <c r="AJ19" s="52"/>
    </row>
    <row r="20" spans="1:36" ht="13.5" customHeight="1">
      <c r="A20" s="85"/>
      <c r="B20" s="183" t="s">
        <v>33</v>
      </c>
      <c r="C20" s="33">
        <f>IF(T5="","",T5)</f>
        <v>2</v>
      </c>
      <c r="D20" s="36" t="s">
        <v>41</v>
      </c>
      <c r="E20" s="35">
        <f>IF(R5="","",R5)</f>
        <v>1</v>
      </c>
      <c r="F20" s="33">
        <f>IF(T8="","",T8)</f>
        <v>1</v>
      </c>
      <c r="G20" s="34" t="s">
        <v>40</v>
      </c>
      <c r="H20" s="35">
        <f>IF(R8="","",R8)</f>
        <v>2</v>
      </c>
      <c r="I20" s="33">
        <f>IF(T11="","",T11)</f>
        <v>0</v>
      </c>
      <c r="J20" s="34" t="s">
        <v>40</v>
      </c>
      <c r="K20" s="35">
        <f>IF(R11="","",R11)</f>
        <v>3</v>
      </c>
      <c r="L20" s="33">
        <f>IF(T14="","",T14)</f>
        <v>0</v>
      </c>
      <c r="M20" s="34" t="s">
        <v>40</v>
      </c>
      <c r="N20" s="35">
        <f>IF(R14="","",R14)</f>
        <v>3</v>
      </c>
      <c r="O20" s="2"/>
      <c r="P20" s="3"/>
      <c r="Q20" s="4"/>
      <c r="R20" s="2"/>
      <c r="S20" s="3"/>
      <c r="T20" s="4"/>
      <c r="U20" s="2"/>
      <c r="V20" s="3"/>
      <c r="W20" s="4"/>
      <c r="X20" s="53">
        <v>1</v>
      </c>
      <c r="Y20" s="54" t="s">
        <v>41</v>
      </c>
      <c r="Z20" s="55">
        <v>2</v>
      </c>
      <c r="AA20" s="53">
        <v>2</v>
      </c>
      <c r="AB20" s="54" t="s">
        <v>41</v>
      </c>
      <c r="AC20" s="55">
        <v>1</v>
      </c>
      <c r="AD20" s="31"/>
      <c r="AE20" s="5"/>
      <c r="AF20" s="6"/>
      <c r="AG20" s="6"/>
      <c r="AH20" s="5"/>
      <c r="AI20" s="5"/>
      <c r="AJ20" s="50"/>
    </row>
    <row r="21" spans="1:36" ht="13.5" customHeight="1">
      <c r="A21" s="85" t="str">
        <f>+B20</f>
        <v>南部ファイターズ</v>
      </c>
      <c r="B21" s="150"/>
      <c r="C21" s="37"/>
      <c r="D21" s="38" t="str">
        <f>(IF(C20="","",IF(C20&gt;E20,"○","●")))</f>
        <v>○</v>
      </c>
      <c r="E21" s="39"/>
      <c r="F21" s="37"/>
      <c r="G21" s="38" t="str">
        <f>(IF(F20="","",IF(F20&gt;H20,"○","●")))</f>
        <v>●</v>
      </c>
      <c r="H21" s="39"/>
      <c r="I21" s="37"/>
      <c r="J21" s="38" t="str">
        <f>(IF(I20="","",IF(I20&gt;K20,"○","●")))</f>
        <v>●</v>
      </c>
      <c r="K21" s="39"/>
      <c r="L21" s="37"/>
      <c r="M21" s="38" t="str">
        <f>(IF(L20="","",IF(L20&gt;N20,"○","●")))</f>
        <v>●</v>
      </c>
      <c r="N21" s="39"/>
      <c r="O21" s="7"/>
      <c r="P21" s="8"/>
      <c r="Q21" s="9"/>
      <c r="R21" s="7"/>
      <c r="S21" s="8"/>
      <c r="T21" s="9"/>
      <c r="U21" s="7"/>
      <c r="V21" s="8"/>
      <c r="W21" s="9"/>
      <c r="X21" s="56"/>
      <c r="Y21" s="19" t="str">
        <f>(IF(X20="","",IF(X20&gt;Z20,"○","●")))</f>
        <v>●</v>
      </c>
      <c r="Z21" s="57"/>
      <c r="AA21" s="56"/>
      <c r="AB21" s="19" t="str">
        <f>(IF(AA20="","",IF(AA20&gt;AC20,"○","●")))</f>
        <v>○</v>
      </c>
      <c r="AC21" s="57"/>
      <c r="AD21" s="32">
        <f>SUM(AE21:AF21)</f>
        <v>2.3333333333333335</v>
      </c>
      <c r="AE21" s="10">
        <f>COUNTIF(C21:AC21,"○")</f>
        <v>2</v>
      </c>
      <c r="AF21" s="11">
        <f>SUM(C20,F20,I20,L20,O20,R20,U20,X20,AA20)/SUM(C20:AC20)</f>
        <v>0.3333333333333333</v>
      </c>
      <c r="AG21" s="11">
        <f>SUM(C22,F22,I22,L22,O22,R22,U22,X22,AA22)/SUM(C22:AC22)</f>
        <v>0.3157894736842105</v>
      </c>
      <c r="AH21" s="10">
        <f>RANK(AD21,$AD$5:$AD$31)</f>
        <v>8</v>
      </c>
      <c r="AI21" s="10">
        <f>SUM(AE21:AG21)</f>
        <v>2.649122807017544</v>
      </c>
      <c r="AJ21" s="51">
        <f>RANK(AI21,$AI$5:$AI$31)</f>
        <v>8</v>
      </c>
    </row>
    <row r="22" spans="1:36" ht="13.5" customHeight="1">
      <c r="A22" s="85"/>
      <c r="B22" s="179"/>
      <c r="C22" s="40">
        <f>IF(T7="","",T7)</f>
        <v>4</v>
      </c>
      <c r="D22" s="43" t="s">
        <v>40</v>
      </c>
      <c r="E22" s="42">
        <f>IF(R7="","",R7)</f>
        <v>2</v>
      </c>
      <c r="F22" s="40">
        <f>IF(T10="","",T10)</f>
        <v>2</v>
      </c>
      <c r="G22" s="43" t="s">
        <v>40</v>
      </c>
      <c r="H22" s="42">
        <f>IF(R10="","",R10)</f>
        <v>4</v>
      </c>
      <c r="I22" s="40">
        <f>IF(T13="","",T13)</f>
        <v>0</v>
      </c>
      <c r="J22" s="43" t="s">
        <v>40</v>
      </c>
      <c r="K22" s="42">
        <f>IF(R13="","",R13)</f>
        <v>6</v>
      </c>
      <c r="L22" s="40">
        <f>IF(T16="","",T16)</f>
        <v>0</v>
      </c>
      <c r="M22" s="43" t="s">
        <v>40</v>
      </c>
      <c r="N22" s="42">
        <f>IF(R16="","",R16)</f>
        <v>6</v>
      </c>
      <c r="O22" s="12"/>
      <c r="P22" s="13"/>
      <c r="Q22" s="14"/>
      <c r="R22" s="12"/>
      <c r="S22" s="13"/>
      <c r="T22" s="14"/>
      <c r="U22" s="12"/>
      <c r="V22" s="13"/>
      <c r="W22" s="14"/>
      <c r="X22" s="58">
        <v>2</v>
      </c>
      <c r="Y22" s="59" t="s">
        <v>40</v>
      </c>
      <c r="Z22" s="60">
        <v>4</v>
      </c>
      <c r="AA22" s="58">
        <v>4</v>
      </c>
      <c r="AB22" s="59" t="s">
        <v>40</v>
      </c>
      <c r="AC22" s="60">
        <v>4</v>
      </c>
      <c r="AD22" s="29"/>
      <c r="AE22" s="15"/>
      <c r="AF22" s="17"/>
      <c r="AG22" s="16"/>
      <c r="AH22" s="15"/>
      <c r="AI22" s="15"/>
      <c r="AJ22" s="52"/>
    </row>
    <row r="23" spans="1:36" ht="13.5" customHeight="1">
      <c r="A23" s="85"/>
      <c r="B23" s="180" t="s">
        <v>166</v>
      </c>
      <c r="C23" s="33">
        <f>IF(W5="","",W5)</f>
        <v>2</v>
      </c>
      <c r="D23" s="36" t="s">
        <v>41</v>
      </c>
      <c r="E23" s="35">
        <f>IF(U5="","",U5)</f>
        <v>1</v>
      </c>
      <c r="F23" s="33">
        <f>IF(W8="","",W8)</f>
        <v>2</v>
      </c>
      <c r="G23" s="34" t="s">
        <v>40</v>
      </c>
      <c r="H23" s="35">
        <f>IF(U8="","",U8)</f>
        <v>1</v>
      </c>
      <c r="I23" s="33">
        <f>IF(W11="","",W11)</f>
        <v>2</v>
      </c>
      <c r="J23" s="34" t="s">
        <v>40</v>
      </c>
      <c r="K23" s="35">
        <f>IF(U11="","",U11)</f>
        <v>1</v>
      </c>
      <c r="L23" s="33">
        <f>IF(W14="","",W14)</f>
        <v>2</v>
      </c>
      <c r="M23" s="34" t="s">
        <v>40</v>
      </c>
      <c r="N23" s="35">
        <f>IF(U14="","",U14)</f>
        <v>1</v>
      </c>
      <c r="O23" s="33">
        <f>IF(W17="","",W17)</f>
        <v>3</v>
      </c>
      <c r="P23" s="34" t="s">
        <v>40</v>
      </c>
      <c r="Q23" s="35">
        <f>IF(U17="","",U17)</f>
        <v>0</v>
      </c>
      <c r="R23" s="2"/>
      <c r="S23" s="3"/>
      <c r="T23" s="4"/>
      <c r="U23" s="2"/>
      <c r="V23" s="3"/>
      <c r="W23" s="4"/>
      <c r="X23" s="2"/>
      <c r="Y23" s="3"/>
      <c r="Z23" s="4"/>
      <c r="AA23" s="53">
        <v>0</v>
      </c>
      <c r="AB23" s="54" t="s">
        <v>41</v>
      </c>
      <c r="AC23" s="55">
        <v>6</v>
      </c>
      <c r="AD23" s="31"/>
      <c r="AE23" s="5"/>
      <c r="AF23" s="6"/>
      <c r="AG23" s="6"/>
      <c r="AH23" s="5"/>
      <c r="AI23" s="5"/>
      <c r="AJ23" s="50"/>
    </row>
    <row r="24" spans="1:36" ht="13.5" customHeight="1">
      <c r="A24" s="85" t="str">
        <f>+B23</f>
        <v>Apple</v>
      </c>
      <c r="B24" s="181"/>
      <c r="C24" s="37"/>
      <c r="D24" s="38" t="str">
        <f>(IF(C23="","",IF(C23&gt;E23,"○","●")))</f>
        <v>○</v>
      </c>
      <c r="E24" s="39"/>
      <c r="F24" s="37"/>
      <c r="G24" s="38" t="str">
        <f>(IF(F23="","",IF(F23&gt;H23,"○","●")))</f>
        <v>○</v>
      </c>
      <c r="H24" s="39"/>
      <c r="I24" s="37"/>
      <c r="J24" s="38" t="str">
        <f>(IF(I23="","",IF(I23&gt;K23,"○","●")))</f>
        <v>○</v>
      </c>
      <c r="K24" s="39"/>
      <c r="L24" s="37"/>
      <c r="M24" s="38" t="str">
        <f>(IF(L23="","",IF(L23&gt;N23,"○","●")))</f>
        <v>○</v>
      </c>
      <c r="N24" s="39"/>
      <c r="O24" s="37"/>
      <c r="P24" s="38" t="str">
        <f>(IF(O23="","",IF(O23&gt;Q23,"○","●")))</f>
        <v>○</v>
      </c>
      <c r="Q24" s="39"/>
      <c r="R24" s="7"/>
      <c r="S24" s="8"/>
      <c r="T24" s="9"/>
      <c r="U24" s="7"/>
      <c r="V24" s="8"/>
      <c r="W24" s="9"/>
      <c r="X24" s="7"/>
      <c r="Y24" s="8"/>
      <c r="Z24" s="9"/>
      <c r="AA24" s="56"/>
      <c r="AB24" s="19" t="str">
        <f>(IF(AA23="","",IF(AA23&gt;AC23,"○","●")))</f>
        <v>●</v>
      </c>
      <c r="AC24" s="57"/>
      <c r="AD24" s="32">
        <f>SUM(AE24:AF24)</f>
        <v>5.523809523809524</v>
      </c>
      <c r="AE24" s="10">
        <f>COUNTIF(C24:AC24,"○")</f>
        <v>5</v>
      </c>
      <c r="AF24" s="11">
        <f>SUM(C23,F23,I23,L23,O23,R23,U23,X23,AA23)/SUM(C23:AC23)</f>
        <v>0.5238095238095238</v>
      </c>
      <c r="AG24" s="11">
        <f>SUM(C25,F25,I25,L25,O25,R25,U25,X25,AA25)/SUM(C25:AC25)</f>
        <v>0.6511627906976745</v>
      </c>
      <c r="AH24" s="10">
        <f>RANK(AD24,$AD$5:$AD$31)</f>
        <v>2</v>
      </c>
      <c r="AI24" s="10">
        <f>SUM(AE24:AG24)</f>
        <v>6.174972314507198</v>
      </c>
      <c r="AJ24" s="51">
        <f>RANK(AI24,$AI$5:$AI$31)</f>
        <v>2</v>
      </c>
    </row>
    <row r="25" spans="1:36" ht="13.5" customHeight="1">
      <c r="A25" s="85"/>
      <c r="B25" s="182"/>
      <c r="C25" s="40">
        <f>IF(W7="","",W7)</f>
        <v>5</v>
      </c>
      <c r="D25" s="43" t="s">
        <v>40</v>
      </c>
      <c r="E25" s="42">
        <f>IF(U7="","",U7)</f>
        <v>3</v>
      </c>
      <c r="F25" s="40">
        <f>IF(W10="","",W10)</f>
        <v>5</v>
      </c>
      <c r="G25" s="43" t="s">
        <v>40</v>
      </c>
      <c r="H25" s="42">
        <f>IF(U10="","",U10)</f>
        <v>2</v>
      </c>
      <c r="I25" s="40">
        <f>IF(W13="","",W13)</f>
        <v>5</v>
      </c>
      <c r="J25" s="43" t="s">
        <v>40</v>
      </c>
      <c r="K25" s="42">
        <f>IF(U13="","",U13)</f>
        <v>2</v>
      </c>
      <c r="L25" s="40">
        <f>IF(W16="","",W16)</f>
        <v>5</v>
      </c>
      <c r="M25" s="43" t="s">
        <v>40</v>
      </c>
      <c r="N25" s="42">
        <f>IF(U16="","",U16)</f>
        <v>2</v>
      </c>
      <c r="O25" s="40">
        <f>IF(W19="","",W19)</f>
        <v>6</v>
      </c>
      <c r="P25" s="43" t="s">
        <v>40</v>
      </c>
      <c r="Q25" s="42">
        <f>IF(U19="","",U19)</f>
        <v>0</v>
      </c>
      <c r="R25" s="12"/>
      <c r="S25" s="13"/>
      <c r="T25" s="14"/>
      <c r="U25" s="12"/>
      <c r="V25" s="13"/>
      <c r="W25" s="14"/>
      <c r="X25" s="12"/>
      <c r="Y25" s="13"/>
      <c r="Z25" s="14"/>
      <c r="AA25" s="58">
        <v>2</v>
      </c>
      <c r="AB25" s="59" t="s">
        <v>4</v>
      </c>
      <c r="AC25" s="60">
        <v>6</v>
      </c>
      <c r="AD25" s="29"/>
      <c r="AE25" s="15"/>
      <c r="AF25" s="17"/>
      <c r="AG25" s="16"/>
      <c r="AH25" s="15"/>
      <c r="AI25" s="15"/>
      <c r="AJ25" s="52"/>
    </row>
    <row r="26" spans="1:36" ht="13.5" customHeight="1">
      <c r="A26" s="85"/>
      <c r="B26" s="180" t="s">
        <v>184</v>
      </c>
      <c r="C26" s="33">
        <f>IF(Z5="","",Z5)</f>
        <v>2</v>
      </c>
      <c r="D26" s="36" t="s">
        <v>3</v>
      </c>
      <c r="E26" s="35">
        <f>IF(X5="","",X5)</f>
        <v>1</v>
      </c>
      <c r="F26" s="33">
        <f>IF(Z8="","",Z8)</f>
        <v>0</v>
      </c>
      <c r="G26" s="34" t="s">
        <v>4</v>
      </c>
      <c r="H26" s="35">
        <f>IF(X8="","",X8)</f>
        <v>3</v>
      </c>
      <c r="I26" s="33">
        <f>IF(Z11="","",Z11)</f>
        <v>2</v>
      </c>
      <c r="J26" s="34" t="s">
        <v>4</v>
      </c>
      <c r="K26" s="35">
        <f>IF(X11="","",X11)</f>
        <v>1</v>
      </c>
      <c r="L26" s="33">
        <f>IF(Z14="","",Z14)</f>
        <v>0</v>
      </c>
      <c r="M26" s="34" t="s">
        <v>4</v>
      </c>
      <c r="N26" s="35">
        <f>IF(X14="","",X14)</f>
        <v>3</v>
      </c>
      <c r="O26" s="33">
        <f>IF(Z17="","",Z17)</f>
        <v>1</v>
      </c>
      <c r="P26" s="36" t="s">
        <v>3</v>
      </c>
      <c r="Q26" s="35">
        <f>IF(X17="","",X17)</f>
        <v>2</v>
      </c>
      <c r="R26" s="44">
        <f>IF(Z20="","",Z20)</f>
        <v>2</v>
      </c>
      <c r="S26" s="36" t="s">
        <v>3</v>
      </c>
      <c r="T26" s="45">
        <f>IF(X20="","",X20)</f>
        <v>1</v>
      </c>
      <c r="U26" s="2"/>
      <c r="V26" s="3"/>
      <c r="W26" s="4"/>
      <c r="X26" s="2"/>
      <c r="Y26" s="3"/>
      <c r="Z26" s="4"/>
      <c r="AA26" s="2"/>
      <c r="AB26" s="3"/>
      <c r="AC26" s="4"/>
      <c r="AD26" s="31"/>
      <c r="AE26" s="5"/>
      <c r="AF26" s="6"/>
      <c r="AG26" s="6"/>
      <c r="AH26" s="5"/>
      <c r="AI26" s="5"/>
      <c r="AJ26" s="50"/>
    </row>
    <row r="27" spans="1:36" ht="13.5" customHeight="1">
      <c r="A27" s="85" t="str">
        <f>+B26</f>
        <v>嵐だ！！</v>
      </c>
      <c r="B27" s="181"/>
      <c r="C27" s="37"/>
      <c r="D27" s="38" t="str">
        <f>(IF(C26="","",IF(C26&gt;E26,"○","●")))</f>
        <v>○</v>
      </c>
      <c r="E27" s="39"/>
      <c r="F27" s="37"/>
      <c r="G27" s="38" t="str">
        <f>(IF(F26="","",IF(F26&gt;H26,"○","●")))</f>
        <v>●</v>
      </c>
      <c r="H27" s="39"/>
      <c r="I27" s="37"/>
      <c r="J27" s="38" t="str">
        <f>(IF(I26="","",IF(I26&gt;K26,"○","●")))</f>
        <v>○</v>
      </c>
      <c r="K27" s="39"/>
      <c r="L27" s="37"/>
      <c r="M27" s="38" t="str">
        <f>(IF(L26="","",IF(L26&gt;N26,"○","●")))</f>
        <v>●</v>
      </c>
      <c r="N27" s="39"/>
      <c r="O27" s="37"/>
      <c r="P27" s="38" t="str">
        <f>(IF(O26="","",IF(O26&gt;Q26,"○","●")))</f>
        <v>●</v>
      </c>
      <c r="Q27" s="39"/>
      <c r="R27" s="37"/>
      <c r="S27" s="38" t="str">
        <f>(IF(R26="","",IF(R26&gt;T26,"○","●")))</f>
        <v>○</v>
      </c>
      <c r="T27" s="39"/>
      <c r="U27" s="7"/>
      <c r="V27" s="8"/>
      <c r="W27" s="9"/>
      <c r="X27" s="7"/>
      <c r="Y27" s="8"/>
      <c r="Z27" s="9"/>
      <c r="AA27" s="7"/>
      <c r="AB27" s="8"/>
      <c r="AC27" s="9"/>
      <c r="AD27" s="32">
        <f>SUM(AE27:AF27)</f>
        <v>3.388888888888889</v>
      </c>
      <c r="AE27" s="10">
        <f>COUNTIF(C27:AC27,"○")</f>
        <v>3</v>
      </c>
      <c r="AF27" s="11">
        <f>SUM(C26,F26,I26,L26,O26,R26,U26,X26,AA26)/SUM(C26:AC26)</f>
        <v>0.3888888888888889</v>
      </c>
      <c r="AG27" s="11">
        <f>SUM(C28,F28,I28,L28,O28,R28,U28,X28,AA28)/SUM(C28:AC28)</f>
        <v>0.4</v>
      </c>
      <c r="AH27" s="10">
        <f>RANK(AD27,$AD$5:$AD$31)</f>
        <v>6</v>
      </c>
      <c r="AI27" s="10">
        <f>SUM(AE27:AG27)</f>
        <v>3.7888888888888888</v>
      </c>
      <c r="AJ27" s="51">
        <f>RANK(AI27,$AI$5:$AI$31)</f>
        <v>6</v>
      </c>
    </row>
    <row r="28" spans="1:36" ht="13.5" customHeight="1">
      <c r="A28" s="85"/>
      <c r="B28" s="182"/>
      <c r="C28" s="40">
        <f>IF(Z7="","",Z7)</f>
        <v>4</v>
      </c>
      <c r="D28" s="43" t="s">
        <v>4</v>
      </c>
      <c r="E28" s="42">
        <f>IF(X7="","",X7)</f>
        <v>3</v>
      </c>
      <c r="F28" s="40">
        <f>IF(Z10="","",Z10)</f>
        <v>1</v>
      </c>
      <c r="G28" s="43" t="s">
        <v>4</v>
      </c>
      <c r="H28" s="42">
        <f>IF(X10="","",X10)</f>
        <v>6</v>
      </c>
      <c r="I28" s="40">
        <f>IF(Z13="","",Z13)</f>
        <v>5</v>
      </c>
      <c r="J28" s="43" t="s">
        <v>4</v>
      </c>
      <c r="K28" s="42">
        <f>IF(X13="","",X13)</f>
        <v>3</v>
      </c>
      <c r="L28" s="40">
        <f>IF(Z16="","",Z16)</f>
        <v>0</v>
      </c>
      <c r="M28" s="43" t="s">
        <v>4</v>
      </c>
      <c r="N28" s="42">
        <f>IF(X16="","",X16)</f>
        <v>6</v>
      </c>
      <c r="O28" s="40">
        <f>IF(Z19="","",Z19)</f>
        <v>2</v>
      </c>
      <c r="P28" s="43" t="s">
        <v>4</v>
      </c>
      <c r="Q28" s="42">
        <f>IF(X19="","",X19)</f>
        <v>4</v>
      </c>
      <c r="R28" s="40">
        <f>IF(Z22="","",Z22)</f>
        <v>4</v>
      </c>
      <c r="S28" s="43" t="s">
        <v>4</v>
      </c>
      <c r="T28" s="42">
        <f>IF(X22="","",X22)</f>
        <v>2</v>
      </c>
      <c r="U28" s="12"/>
      <c r="V28" s="13"/>
      <c r="W28" s="14"/>
      <c r="X28" s="12"/>
      <c r="Y28" s="13"/>
      <c r="Z28" s="14"/>
      <c r="AA28" s="12"/>
      <c r="AB28" s="13"/>
      <c r="AC28" s="14"/>
      <c r="AD28" s="29"/>
      <c r="AE28" s="15"/>
      <c r="AF28" s="17"/>
      <c r="AG28" s="16"/>
      <c r="AH28" s="15"/>
      <c r="AI28" s="15"/>
      <c r="AJ28" s="52"/>
    </row>
    <row r="29" spans="1:36" ht="13.5" customHeight="1">
      <c r="A29" s="85"/>
      <c r="B29" s="180" t="s">
        <v>21</v>
      </c>
      <c r="C29" s="2"/>
      <c r="D29" s="3"/>
      <c r="E29" s="4"/>
      <c r="F29" s="33">
        <f>IF(AC8="","",AC8)</f>
        <v>2</v>
      </c>
      <c r="G29" s="34" t="s">
        <v>4</v>
      </c>
      <c r="H29" s="35">
        <f>IF(AA8="","",AA8)</f>
        <v>1</v>
      </c>
      <c r="I29" s="33">
        <f>IF(AC11="","",AC11)</f>
        <v>2</v>
      </c>
      <c r="J29" s="34" t="s">
        <v>4</v>
      </c>
      <c r="K29" s="35">
        <f>IF(AA11="","",AA11)</f>
        <v>1</v>
      </c>
      <c r="L29" s="33">
        <f>IF(AC14="","",AC14)</f>
        <v>1</v>
      </c>
      <c r="M29" s="34" t="s">
        <v>4</v>
      </c>
      <c r="N29" s="35">
        <f>IF(AA14="","",AA14)</f>
        <v>2</v>
      </c>
      <c r="O29" s="33">
        <f>IF(AC17="","",AC17)</f>
        <v>2</v>
      </c>
      <c r="P29" s="36" t="s">
        <v>3</v>
      </c>
      <c r="Q29" s="35">
        <f>IF(AA17="","",AA17)</f>
        <v>1</v>
      </c>
      <c r="R29" s="44">
        <f>IF(AC20="","",AC20)</f>
        <v>1</v>
      </c>
      <c r="S29" s="36" t="s">
        <v>3</v>
      </c>
      <c r="T29" s="45">
        <f>IF(AA20="","",AA20)</f>
        <v>2</v>
      </c>
      <c r="U29" s="33">
        <f>IF(AC23="","",AC23)</f>
        <v>6</v>
      </c>
      <c r="V29" s="34" t="s">
        <v>3</v>
      </c>
      <c r="W29" s="35">
        <f>IF(AA23="","",AA23)</f>
        <v>0</v>
      </c>
      <c r="X29" s="2"/>
      <c r="Y29" s="3"/>
      <c r="Z29" s="4"/>
      <c r="AA29" s="2"/>
      <c r="AB29" s="3"/>
      <c r="AC29" s="4"/>
      <c r="AD29" s="31"/>
      <c r="AE29" s="5"/>
      <c r="AF29" s="6"/>
      <c r="AG29" s="6"/>
      <c r="AH29" s="5"/>
      <c r="AI29" s="5"/>
      <c r="AJ29" s="50"/>
    </row>
    <row r="30" spans="1:36" ht="13.5" customHeight="1">
      <c r="A30" s="85" t="str">
        <f>+B29</f>
        <v>アイリス3</v>
      </c>
      <c r="B30" s="181"/>
      <c r="C30" s="7"/>
      <c r="D30" s="8"/>
      <c r="E30" s="9"/>
      <c r="F30" s="37"/>
      <c r="G30" s="38" t="str">
        <f>(IF(F29="","",IF(F29&gt;H29,"○","●")))</f>
        <v>○</v>
      </c>
      <c r="H30" s="39"/>
      <c r="I30" s="37"/>
      <c r="J30" s="38" t="str">
        <f>(IF(I29="","",IF(I29&gt;K29,"○","●")))</f>
        <v>○</v>
      </c>
      <c r="K30" s="39"/>
      <c r="L30" s="37"/>
      <c r="M30" s="38" t="str">
        <f>(IF(L29="","",IF(L29&gt;N29,"○","●")))</f>
        <v>●</v>
      </c>
      <c r="N30" s="39"/>
      <c r="O30" s="37"/>
      <c r="P30" s="38" t="str">
        <f>(IF(O29="","",IF(O29&gt;Q29,"○","●")))</f>
        <v>○</v>
      </c>
      <c r="Q30" s="39"/>
      <c r="R30" s="37"/>
      <c r="S30" s="38" t="str">
        <f>(IF(R29="","",IF(R29&gt;T29,"○","●")))</f>
        <v>●</v>
      </c>
      <c r="T30" s="39"/>
      <c r="U30" s="37"/>
      <c r="V30" s="38" t="str">
        <f>(IF(U29="","",IF(U29&gt;W29,"○","●")))</f>
        <v>○</v>
      </c>
      <c r="W30" s="39"/>
      <c r="X30" s="7"/>
      <c r="Y30" s="8"/>
      <c r="Z30" s="9"/>
      <c r="AA30" s="7"/>
      <c r="AB30" s="8"/>
      <c r="AC30" s="9"/>
      <c r="AD30" s="32">
        <f>SUM(AE30:AF30)</f>
        <v>4.666666666666667</v>
      </c>
      <c r="AE30" s="10">
        <f>COUNTIF(C30:AC30,"○")</f>
        <v>4</v>
      </c>
      <c r="AF30" s="11">
        <f>SUM(C29,F29,I29,L29,O29,R29,U29,X29,AA29)/SUM(C29:AC29)</f>
        <v>0.6666666666666666</v>
      </c>
      <c r="AG30" s="11">
        <f>SUM(C31,F31,I31,L31,O31,R31,U31,X31,AA31)/SUM(C31:AC31)</f>
        <v>0.5777777777777777</v>
      </c>
      <c r="AH30" s="10">
        <f>RANK(AD30,$AD$5:$AD$31)</f>
        <v>3</v>
      </c>
      <c r="AI30" s="10">
        <f>SUM(AE30:AG30)</f>
        <v>5.2444444444444445</v>
      </c>
      <c r="AJ30" s="51">
        <f>RANK(AI30,$AI$5:$AI$31)</f>
        <v>3</v>
      </c>
    </row>
    <row r="31" spans="1:36" ht="13.5" customHeight="1">
      <c r="A31" s="85"/>
      <c r="B31" s="182"/>
      <c r="C31" s="12"/>
      <c r="D31" s="13"/>
      <c r="E31" s="14"/>
      <c r="F31" s="40">
        <f>IF(AC10="","",AC10)</f>
        <v>5</v>
      </c>
      <c r="G31" s="43" t="s">
        <v>4</v>
      </c>
      <c r="H31" s="42">
        <f>IF(AA10="","",AA10)</f>
        <v>3</v>
      </c>
      <c r="I31" s="40">
        <f>IF(AC13="","",AC13)</f>
        <v>4</v>
      </c>
      <c r="J31" s="43" t="s">
        <v>4</v>
      </c>
      <c r="K31" s="42">
        <f>IF(AA13="","",AA13)</f>
        <v>3</v>
      </c>
      <c r="L31" s="40">
        <f>IF(AC16="","",AC16)</f>
        <v>2</v>
      </c>
      <c r="M31" s="43" t="s">
        <v>4</v>
      </c>
      <c r="N31" s="42">
        <f>IF(AA16="","",AA16)</f>
        <v>5</v>
      </c>
      <c r="O31" s="40">
        <f>IF(AC19="","",AC19)</f>
        <v>5</v>
      </c>
      <c r="P31" s="43" t="s">
        <v>4</v>
      </c>
      <c r="Q31" s="42">
        <f>IF(AA19="","",AA19)</f>
        <v>2</v>
      </c>
      <c r="R31" s="40">
        <f>IF(AC22="","",AC22)</f>
        <v>4</v>
      </c>
      <c r="S31" s="43" t="s">
        <v>4</v>
      </c>
      <c r="T31" s="42">
        <f>IF(AA22="","",AA22)</f>
        <v>4</v>
      </c>
      <c r="U31" s="40">
        <f>IF(AC25="","",AC25)</f>
        <v>6</v>
      </c>
      <c r="V31" s="43" t="s">
        <v>4</v>
      </c>
      <c r="W31" s="42">
        <f>IF(AA25="","",AA25)</f>
        <v>2</v>
      </c>
      <c r="X31" s="12"/>
      <c r="Y31" s="13"/>
      <c r="Z31" s="14"/>
      <c r="AA31" s="12"/>
      <c r="AB31" s="13"/>
      <c r="AC31" s="14"/>
      <c r="AD31" s="29"/>
      <c r="AE31" s="15"/>
      <c r="AF31" s="17"/>
      <c r="AG31" s="16"/>
      <c r="AH31" s="15"/>
      <c r="AI31" s="15"/>
      <c r="AJ31" s="52"/>
    </row>
  </sheetData>
  <sheetProtection/>
  <mergeCells count="18">
    <mergeCell ref="B26:B28"/>
    <mergeCell ref="B29:B31"/>
    <mergeCell ref="B23:B25"/>
    <mergeCell ref="B14:B16"/>
    <mergeCell ref="B11:B13"/>
    <mergeCell ref="B20:B22"/>
    <mergeCell ref="B17:B19"/>
    <mergeCell ref="U4:W4"/>
    <mergeCell ref="X4:Z4"/>
    <mergeCell ref="AA4:AC4"/>
    <mergeCell ref="B8:B10"/>
    <mergeCell ref="B5:B7"/>
    <mergeCell ref="R4:T4"/>
    <mergeCell ref="C4:E4"/>
    <mergeCell ref="F4:H4"/>
    <mergeCell ref="I4:K4"/>
    <mergeCell ref="L4:N4"/>
    <mergeCell ref="O4:Q4"/>
  </mergeCells>
  <printOptions/>
  <pageMargins left="0.47" right="0.1968503937007874" top="0.7480314960629921" bottom="0.35433070866141736" header="0.31496062992125984" footer="0.31496062992125984"/>
  <pageSetup fitToHeight="2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34"/>
  <sheetViews>
    <sheetView workbookViewId="0" topLeftCell="A4">
      <selection activeCell="AM23" sqref="AM23"/>
    </sheetView>
  </sheetViews>
  <sheetFormatPr defaultColWidth="9.00390625" defaultRowHeight="13.5"/>
  <cols>
    <col min="1" max="1" width="3.375" style="124" customWidth="1"/>
    <col min="2" max="2" width="7.50390625" style="124" customWidth="1"/>
    <col min="3" max="32" width="2.625" style="129" customWidth="1"/>
    <col min="33" max="33" width="1.75390625" style="129" customWidth="1"/>
    <col min="34" max="34" width="6.50390625" style="124" customWidth="1"/>
    <col min="35" max="35" width="6.875" style="124" bestFit="1" customWidth="1"/>
    <col min="36" max="36" width="6.75390625" style="124" bestFit="1" customWidth="1"/>
    <col min="37" max="37" width="6.375" style="124" bestFit="1" customWidth="1"/>
    <col min="38" max="38" width="1.12109375" style="124" customWidth="1"/>
    <col min="39" max="39" width="9.00390625" style="124" customWidth="1"/>
    <col min="40" max="44" width="9.00390625" style="125" customWidth="1"/>
    <col min="45" max="45" width="9.00390625" style="124" customWidth="1"/>
    <col min="46" max="46" width="3.50390625" style="124" bestFit="1" customWidth="1"/>
    <col min="47" max="47" width="17.75390625" style="124" bestFit="1" customWidth="1"/>
    <col min="48" max="16384" width="9.00390625" style="124" customWidth="1"/>
  </cols>
  <sheetData>
    <row r="1" spans="2:35" ht="22.5" customHeight="1"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</row>
    <row r="2" spans="2:35" ht="17.25" customHeight="1">
      <c r="B2" s="126"/>
      <c r="C2" s="126"/>
      <c r="D2" s="126"/>
      <c r="E2" s="126"/>
      <c r="F2" s="126"/>
      <c r="G2" s="126"/>
      <c r="H2" s="126"/>
      <c r="I2" s="126"/>
      <c r="J2" s="126"/>
      <c r="K2" s="127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</row>
    <row r="3" spans="2:36" ht="17.25">
      <c r="B3" s="128" t="s">
        <v>8</v>
      </c>
      <c r="C3" s="144"/>
      <c r="D3" s="145">
        <v>1</v>
      </c>
      <c r="E3" s="146"/>
      <c r="F3" s="146"/>
      <c r="G3" s="146">
        <v>2</v>
      </c>
      <c r="H3" s="146"/>
      <c r="I3" s="146"/>
      <c r="J3" s="146">
        <v>3</v>
      </c>
      <c r="K3" s="146"/>
      <c r="L3" s="146"/>
      <c r="M3" s="146">
        <v>4</v>
      </c>
      <c r="N3" s="146"/>
      <c r="O3" s="146"/>
      <c r="P3" s="146">
        <v>5</v>
      </c>
      <c r="Q3" s="146"/>
      <c r="R3" s="146"/>
      <c r="S3" s="146">
        <v>6</v>
      </c>
      <c r="T3" s="146"/>
      <c r="U3" s="146"/>
      <c r="V3" s="146">
        <v>7</v>
      </c>
      <c r="W3" s="146"/>
      <c r="X3" s="146"/>
      <c r="Y3" s="146">
        <v>8</v>
      </c>
      <c r="Z3" s="146"/>
      <c r="AA3" s="146"/>
      <c r="AB3" s="146">
        <v>9</v>
      </c>
      <c r="AC3" s="146"/>
      <c r="AD3" s="146"/>
      <c r="AE3" s="146">
        <v>10</v>
      </c>
      <c r="AF3" s="146"/>
      <c r="AG3" s="130"/>
      <c r="AJ3" s="131"/>
    </row>
    <row r="4" spans="2:47" ht="37.5" customHeight="1">
      <c r="B4" s="132"/>
      <c r="C4" s="150" t="s">
        <v>18</v>
      </c>
      <c r="D4" s="150"/>
      <c r="E4" s="179"/>
      <c r="F4" s="150" t="s">
        <v>50</v>
      </c>
      <c r="G4" s="150"/>
      <c r="H4" s="179"/>
      <c r="I4" s="150" t="s">
        <v>17</v>
      </c>
      <c r="J4" s="150"/>
      <c r="K4" s="179"/>
      <c r="L4" s="150" t="s">
        <v>30</v>
      </c>
      <c r="M4" s="150"/>
      <c r="N4" s="179"/>
      <c r="O4" s="150" t="s">
        <v>168</v>
      </c>
      <c r="P4" s="150"/>
      <c r="Q4" s="179"/>
      <c r="R4" s="150" t="s">
        <v>19</v>
      </c>
      <c r="S4" s="150"/>
      <c r="T4" s="179"/>
      <c r="U4" s="181" t="s">
        <v>22</v>
      </c>
      <c r="V4" s="181"/>
      <c r="W4" s="182"/>
      <c r="X4" s="181" t="s">
        <v>169</v>
      </c>
      <c r="Y4" s="181"/>
      <c r="Z4" s="182"/>
      <c r="AA4" s="181" t="s">
        <v>49</v>
      </c>
      <c r="AB4" s="181"/>
      <c r="AC4" s="182"/>
      <c r="AD4" s="181" t="s">
        <v>31</v>
      </c>
      <c r="AE4" s="181"/>
      <c r="AF4" s="182"/>
      <c r="AG4" s="30"/>
      <c r="AH4" s="1" t="s">
        <v>0</v>
      </c>
      <c r="AI4" s="18" t="s">
        <v>1</v>
      </c>
      <c r="AJ4" s="1" t="s">
        <v>2</v>
      </c>
      <c r="AK4" s="48" t="s">
        <v>170</v>
      </c>
      <c r="AL4" s="47"/>
      <c r="AM4" s="49" t="s">
        <v>9</v>
      </c>
      <c r="AN4" s="133"/>
      <c r="AO4" s="133"/>
      <c r="AP4" s="133"/>
      <c r="AQ4" s="133"/>
      <c r="AR4" s="133"/>
      <c r="AT4"/>
      <c r="AU4"/>
    </row>
    <row r="5" spans="2:47" ht="13.5" customHeight="1">
      <c r="B5" s="196" t="str">
        <f>+C4</f>
        <v>東部なでしこ</v>
      </c>
      <c r="C5" s="20"/>
      <c r="D5" s="21"/>
      <c r="E5" s="22"/>
      <c r="F5" s="20"/>
      <c r="G5" s="21"/>
      <c r="H5" s="22"/>
      <c r="I5" s="53">
        <v>1</v>
      </c>
      <c r="J5" s="54" t="s">
        <v>167</v>
      </c>
      <c r="K5" s="55">
        <v>2</v>
      </c>
      <c r="L5" s="53">
        <v>2</v>
      </c>
      <c r="M5" s="54" t="s">
        <v>167</v>
      </c>
      <c r="N5" s="55">
        <v>1</v>
      </c>
      <c r="O5" s="53">
        <v>0</v>
      </c>
      <c r="P5" s="54" t="s">
        <v>167</v>
      </c>
      <c r="Q5" s="55">
        <v>3</v>
      </c>
      <c r="R5" s="53">
        <v>3</v>
      </c>
      <c r="S5" s="54" t="s">
        <v>167</v>
      </c>
      <c r="T5" s="55">
        <v>0</v>
      </c>
      <c r="U5" s="53">
        <v>1</v>
      </c>
      <c r="V5" s="54" t="s">
        <v>167</v>
      </c>
      <c r="W5" s="55">
        <v>2</v>
      </c>
      <c r="X5" s="53">
        <v>1</v>
      </c>
      <c r="Y5" s="54" t="s">
        <v>167</v>
      </c>
      <c r="Z5" s="55">
        <v>2</v>
      </c>
      <c r="AA5" s="53">
        <v>2</v>
      </c>
      <c r="AB5" s="54" t="s">
        <v>167</v>
      </c>
      <c r="AC5" s="55">
        <v>1</v>
      </c>
      <c r="AD5" s="20"/>
      <c r="AE5" s="21"/>
      <c r="AF5" s="22"/>
      <c r="AG5" s="31"/>
      <c r="AH5" s="5"/>
      <c r="AI5" s="6"/>
      <c r="AJ5" s="6"/>
      <c r="AK5" s="5"/>
      <c r="AL5" s="5"/>
      <c r="AM5" s="50"/>
      <c r="AN5" s="19"/>
      <c r="AO5" s="19"/>
      <c r="AP5" s="19"/>
      <c r="AQ5" s="19"/>
      <c r="AR5" s="19"/>
      <c r="AT5">
        <v>1</v>
      </c>
      <c r="AU5" s="134" t="s">
        <v>179</v>
      </c>
    </row>
    <row r="6" spans="1:47" ht="14.25">
      <c r="A6" s="147" t="str">
        <f>+B5</f>
        <v>東部なでしこ</v>
      </c>
      <c r="B6" s="197"/>
      <c r="C6" s="23"/>
      <c r="D6" s="24"/>
      <c r="E6" s="25"/>
      <c r="F6" s="23"/>
      <c r="G6" s="24"/>
      <c r="H6" s="25"/>
      <c r="I6" s="56"/>
      <c r="J6" s="19" t="str">
        <f>(IF(I5="","",IF(I5&gt;K5,"○","●")))</f>
        <v>●</v>
      </c>
      <c r="K6" s="57"/>
      <c r="L6" s="56"/>
      <c r="M6" s="19" t="str">
        <f>(IF(L5="","",IF(L5&gt;N5,"○","●")))</f>
        <v>○</v>
      </c>
      <c r="N6" s="57"/>
      <c r="O6" s="56"/>
      <c r="P6" s="19" t="str">
        <f>(IF(O5="","",IF(O5&gt;Q5,"○","●")))</f>
        <v>●</v>
      </c>
      <c r="Q6" s="57"/>
      <c r="R6" s="56"/>
      <c r="S6" s="19" t="str">
        <f>(IF(R5="","",IF(R5&gt;T5,"○","●")))</f>
        <v>○</v>
      </c>
      <c r="T6" s="57"/>
      <c r="U6" s="56"/>
      <c r="V6" s="19" t="str">
        <f>(IF(U5="","",IF(U5&gt;W5,"○","●")))</f>
        <v>●</v>
      </c>
      <c r="W6" s="57"/>
      <c r="X6" s="56"/>
      <c r="Y6" s="19" t="str">
        <f>(IF(X5="","",IF(X5&gt;Z5,"○","●")))</f>
        <v>●</v>
      </c>
      <c r="Z6" s="57"/>
      <c r="AA6" s="56"/>
      <c r="AB6" s="19" t="str">
        <f>(IF(AA5="","",IF(AA5&gt;AC5,"○","●")))</f>
        <v>○</v>
      </c>
      <c r="AC6" s="57"/>
      <c r="AD6" s="23"/>
      <c r="AE6" s="24"/>
      <c r="AF6" s="25"/>
      <c r="AG6" s="32">
        <f>SUM(AH6:AI6)</f>
        <v>3.4761904761904763</v>
      </c>
      <c r="AH6" s="10">
        <f>COUNTIF(C6:AF6,"○")</f>
        <v>3</v>
      </c>
      <c r="AI6" s="11">
        <f>SUM(C5,F5,I5,L5,O5,R5,U5,X5,AA5,AD5)/SUM(C5:AF5)</f>
        <v>0.47619047619047616</v>
      </c>
      <c r="AJ6" s="11">
        <f>SUM(C7,F7,I7,L7,O7,R7,U7,X7,AA7,AD7)/SUM(C7:AF7)</f>
        <v>0.5208333333333334</v>
      </c>
      <c r="AK6" s="10">
        <f>RANK(AG6,$AG$5:$AG$34)</f>
        <v>8</v>
      </c>
      <c r="AL6" s="10">
        <f>IF(COUNTIF($AK$5:$AK$34,AK6)=1,"",SUM(AH6:AJ6))</f>
      </c>
      <c r="AM6" s="51">
        <f>IF(AL6="",AK6,IF(RANK(AL6,$AL$5:$AL$34)=1,AK6,AK6+1))</f>
        <v>8</v>
      </c>
      <c r="AN6" s="19"/>
      <c r="AO6" s="19"/>
      <c r="AP6" s="19"/>
      <c r="AQ6" s="19"/>
      <c r="AR6" s="19"/>
      <c r="AT6">
        <v>2</v>
      </c>
      <c r="AU6" s="134" t="s">
        <v>171</v>
      </c>
    </row>
    <row r="7" spans="2:47" ht="14.25">
      <c r="B7" s="198"/>
      <c r="C7" s="26"/>
      <c r="D7" s="27"/>
      <c r="E7" s="28"/>
      <c r="F7" s="26"/>
      <c r="G7" s="27"/>
      <c r="H7" s="28"/>
      <c r="I7" s="58">
        <v>3</v>
      </c>
      <c r="J7" s="59" t="s">
        <v>180</v>
      </c>
      <c r="K7" s="60">
        <v>5</v>
      </c>
      <c r="L7" s="58">
        <v>5</v>
      </c>
      <c r="M7" s="59" t="s">
        <v>180</v>
      </c>
      <c r="N7" s="60">
        <v>2</v>
      </c>
      <c r="O7" s="58">
        <v>1</v>
      </c>
      <c r="P7" s="59" t="s">
        <v>180</v>
      </c>
      <c r="Q7" s="60">
        <v>6</v>
      </c>
      <c r="R7" s="58">
        <v>6</v>
      </c>
      <c r="S7" s="59" t="s">
        <v>180</v>
      </c>
      <c r="T7" s="60">
        <v>0</v>
      </c>
      <c r="U7" s="58">
        <v>3</v>
      </c>
      <c r="V7" s="59" t="s">
        <v>180</v>
      </c>
      <c r="W7" s="60">
        <v>4</v>
      </c>
      <c r="X7" s="58">
        <v>3</v>
      </c>
      <c r="Y7" s="59" t="s">
        <v>180</v>
      </c>
      <c r="Z7" s="60">
        <v>4</v>
      </c>
      <c r="AA7" s="58">
        <v>4</v>
      </c>
      <c r="AB7" s="59" t="s">
        <v>180</v>
      </c>
      <c r="AC7" s="60">
        <v>2</v>
      </c>
      <c r="AD7" s="26"/>
      <c r="AE7" s="27"/>
      <c r="AF7" s="28"/>
      <c r="AG7" s="29"/>
      <c r="AH7" s="15"/>
      <c r="AI7" s="17"/>
      <c r="AJ7" s="16"/>
      <c r="AK7" s="15"/>
      <c r="AL7" s="15"/>
      <c r="AM7" s="52"/>
      <c r="AN7" s="19"/>
      <c r="AO7" s="19"/>
      <c r="AP7" s="19"/>
      <c r="AQ7" s="19"/>
      <c r="AR7" s="19"/>
      <c r="AT7">
        <v>3</v>
      </c>
      <c r="AU7" s="134" t="s">
        <v>181</v>
      </c>
    </row>
    <row r="8" spans="2:47" ht="13.5" customHeight="1">
      <c r="B8" s="202" t="str">
        <f>+F4</f>
        <v>梵天丸</v>
      </c>
      <c r="C8" s="20"/>
      <c r="D8" s="21"/>
      <c r="E8" s="22"/>
      <c r="F8" s="2"/>
      <c r="G8" s="3"/>
      <c r="H8" s="4"/>
      <c r="I8" s="20"/>
      <c r="J8" s="21"/>
      <c r="K8" s="22"/>
      <c r="L8" s="53">
        <v>3</v>
      </c>
      <c r="M8" s="54" t="s">
        <v>182</v>
      </c>
      <c r="N8" s="55">
        <v>0</v>
      </c>
      <c r="O8" s="53">
        <v>2</v>
      </c>
      <c r="P8" s="54" t="s">
        <v>182</v>
      </c>
      <c r="Q8" s="55">
        <v>1</v>
      </c>
      <c r="R8" s="53">
        <v>3</v>
      </c>
      <c r="S8" s="54" t="s">
        <v>182</v>
      </c>
      <c r="T8" s="55">
        <v>0</v>
      </c>
      <c r="U8" s="53">
        <v>2</v>
      </c>
      <c r="V8" s="54" t="s">
        <v>182</v>
      </c>
      <c r="W8" s="55">
        <v>1</v>
      </c>
      <c r="X8" s="53">
        <v>2</v>
      </c>
      <c r="Y8" s="54" t="s">
        <v>182</v>
      </c>
      <c r="Z8" s="55">
        <v>1</v>
      </c>
      <c r="AA8" s="53">
        <v>3</v>
      </c>
      <c r="AB8" s="54" t="s">
        <v>182</v>
      </c>
      <c r="AC8" s="55">
        <v>0</v>
      </c>
      <c r="AD8" s="53">
        <v>3</v>
      </c>
      <c r="AE8" s="54" t="s">
        <v>182</v>
      </c>
      <c r="AF8" s="55">
        <v>0</v>
      </c>
      <c r="AG8" s="31"/>
      <c r="AH8" s="5"/>
      <c r="AI8" s="6"/>
      <c r="AJ8" s="6"/>
      <c r="AK8" s="5"/>
      <c r="AL8" s="5"/>
      <c r="AM8" s="50"/>
      <c r="AN8" s="19"/>
      <c r="AO8" s="19"/>
      <c r="AP8" s="19"/>
      <c r="AQ8" s="19"/>
      <c r="AR8" s="19"/>
      <c r="AT8">
        <v>4</v>
      </c>
      <c r="AU8" s="134" t="s">
        <v>172</v>
      </c>
    </row>
    <row r="9" spans="1:47" ht="14.25">
      <c r="A9" s="147" t="str">
        <f>+B8</f>
        <v>梵天丸</v>
      </c>
      <c r="B9" s="203"/>
      <c r="C9" s="23"/>
      <c r="D9" s="24"/>
      <c r="E9" s="25"/>
      <c r="F9" s="7"/>
      <c r="G9" s="8"/>
      <c r="H9" s="9"/>
      <c r="I9" s="23"/>
      <c r="J9" s="24"/>
      <c r="K9" s="25"/>
      <c r="L9" s="56"/>
      <c r="M9" s="19" t="str">
        <f>(IF(L8="","",IF(L8&gt;N8,"○","●")))</f>
        <v>○</v>
      </c>
      <c r="N9" s="57"/>
      <c r="O9" s="56"/>
      <c r="P9" s="19" t="str">
        <f>(IF(O8="","",IF(O8&gt;Q8,"○","●")))</f>
        <v>○</v>
      </c>
      <c r="Q9" s="57"/>
      <c r="R9" s="56"/>
      <c r="S9" s="19" t="str">
        <f>(IF(R8="","",IF(R8&gt;T8,"○","●")))</f>
        <v>○</v>
      </c>
      <c r="T9" s="57"/>
      <c r="U9" s="56"/>
      <c r="V9" s="19" t="str">
        <f>(IF(U8="","",IF(U8&gt;W8,"○","●")))</f>
        <v>○</v>
      </c>
      <c r="W9" s="57"/>
      <c r="X9" s="56"/>
      <c r="Y9" s="19" t="str">
        <f>(IF(X8="","",IF(X8&gt;Z8,"○","●")))</f>
        <v>○</v>
      </c>
      <c r="Z9" s="57"/>
      <c r="AA9" s="56"/>
      <c r="AB9" s="19" t="str">
        <f>(IF(AA8="","",IF(AA8&gt;AC8,"○","●")))</f>
        <v>○</v>
      </c>
      <c r="AC9" s="57"/>
      <c r="AD9" s="56"/>
      <c r="AE9" s="19" t="str">
        <f>(IF(AD8="","",IF(AD8&gt;AF8,"○","●")))</f>
        <v>○</v>
      </c>
      <c r="AF9" s="57"/>
      <c r="AG9" s="32">
        <f>SUM(AH9:AI9)</f>
        <v>7.857142857142857</v>
      </c>
      <c r="AH9" s="10">
        <f>COUNTIF(C9:AF9,"○")</f>
        <v>7</v>
      </c>
      <c r="AI9" s="11">
        <f>SUM(C8,F8,I8,L8,O8,R8,U8,X8,AA8,AD8)/SUM(C8:AF8)</f>
        <v>0.8571428571428571</v>
      </c>
      <c r="AJ9" s="11">
        <f>SUM(C10,F10,I10,L10,O10,R10,U10,X10,AA10,AD10)/SUM(C10:AF10)</f>
        <v>0.75</v>
      </c>
      <c r="AK9" s="10">
        <f>RANK(AG9,$AG$5:$AG$34)</f>
        <v>1</v>
      </c>
      <c r="AL9" s="10">
        <f>IF(COUNTIF($AK$5:$AK$34,AK9)=1,"",SUM(AH9:AJ9))</f>
      </c>
      <c r="AM9" s="51">
        <f>IF(AL9="",AK9,IF(RANK(AL9,$AL$5:$AL$34)=1,AK9,AK9+1))</f>
        <v>1</v>
      </c>
      <c r="AN9" s="19"/>
      <c r="AO9" s="19"/>
      <c r="AP9" s="19"/>
      <c r="AQ9" s="19"/>
      <c r="AR9" s="19"/>
      <c r="AT9">
        <v>5</v>
      </c>
      <c r="AU9" s="134" t="s">
        <v>173</v>
      </c>
    </row>
    <row r="10" spans="2:47" ht="14.25">
      <c r="B10" s="204"/>
      <c r="C10" s="26"/>
      <c r="D10" s="27"/>
      <c r="E10" s="28"/>
      <c r="F10" s="12"/>
      <c r="G10" s="13"/>
      <c r="H10" s="14"/>
      <c r="I10" s="26"/>
      <c r="J10" s="27"/>
      <c r="K10" s="28"/>
      <c r="L10" s="58">
        <v>6</v>
      </c>
      <c r="M10" s="59" t="s">
        <v>183</v>
      </c>
      <c r="N10" s="60">
        <v>2</v>
      </c>
      <c r="O10" s="58">
        <v>5</v>
      </c>
      <c r="P10" s="59" t="s">
        <v>183</v>
      </c>
      <c r="Q10" s="60">
        <v>3</v>
      </c>
      <c r="R10" s="58">
        <v>6</v>
      </c>
      <c r="S10" s="59" t="s">
        <v>183</v>
      </c>
      <c r="T10" s="60">
        <v>0</v>
      </c>
      <c r="U10" s="58">
        <v>5</v>
      </c>
      <c r="V10" s="59" t="s">
        <v>183</v>
      </c>
      <c r="W10" s="60">
        <v>3</v>
      </c>
      <c r="X10" s="58">
        <v>5</v>
      </c>
      <c r="Y10" s="59" t="s">
        <v>183</v>
      </c>
      <c r="Z10" s="60">
        <v>4</v>
      </c>
      <c r="AA10" s="58">
        <v>6</v>
      </c>
      <c r="AB10" s="59" t="s">
        <v>183</v>
      </c>
      <c r="AC10" s="60">
        <v>1</v>
      </c>
      <c r="AD10" s="58">
        <v>6</v>
      </c>
      <c r="AE10" s="59" t="s">
        <v>183</v>
      </c>
      <c r="AF10" s="60">
        <v>0</v>
      </c>
      <c r="AG10" s="29"/>
      <c r="AH10" s="15"/>
      <c r="AI10" s="17"/>
      <c r="AJ10" s="16"/>
      <c r="AK10" s="15"/>
      <c r="AL10" s="15"/>
      <c r="AM10" s="52"/>
      <c r="AN10" s="19"/>
      <c r="AO10" s="19"/>
      <c r="AP10" s="19"/>
      <c r="AQ10" s="19"/>
      <c r="AR10" s="19"/>
      <c r="AT10">
        <v>6</v>
      </c>
      <c r="AU10" s="134" t="s">
        <v>174</v>
      </c>
    </row>
    <row r="11" spans="2:47" ht="13.5" customHeight="1">
      <c r="B11" s="199" t="str">
        <f>+I4</f>
        <v>米沢サンデーズ</v>
      </c>
      <c r="C11" s="33">
        <f>IF(K5="","",K5)</f>
        <v>2</v>
      </c>
      <c r="D11" s="34" t="s">
        <v>182</v>
      </c>
      <c r="E11" s="35">
        <f>IF(I5="","",I5)</f>
        <v>1</v>
      </c>
      <c r="F11" s="20"/>
      <c r="G11" s="21"/>
      <c r="H11" s="22"/>
      <c r="I11" s="2"/>
      <c r="J11" s="3"/>
      <c r="K11" s="4"/>
      <c r="L11" s="20"/>
      <c r="M11" s="21"/>
      <c r="N11" s="22"/>
      <c r="O11" s="53">
        <v>0</v>
      </c>
      <c r="P11" s="54" t="s">
        <v>182</v>
      </c>
      <c r="Q11" s="55">
        <v>3</v>
      </c>
      <c r="R11" s="53">
        <v>3</v>
      </c>
      <c r="S11" s="54" t="s">
        <v>182</v>
      </c>
      <c r="T11" s="55">
        <v>0</v>
      </c>
      <c r="U11" s="53">
        <v>1</v>
      </c>
      <c r="V11" s="54" t="s">
        <v>182</v>
      </c>
      <c r="W11" s="55">
        <v>2</v>
      </c>
      <c r="X11" s="53">
        <v>1</v>
      </c>
      <c r="Y11" s="54" t="s">
        <v>182</v>
      </c>
      <c r="Z11" s="55">
        <v>2</v>
      </c>
      <c r="AA11" s="53">
        <v>1</v>
      </c>
      <c r="AB11" s="54" t="s">
        <v>182</v>
      </c>
      <c r="AC11" s="55">
        <v>2</v>
      </c>
      <c r="AD11" s="53">
        <v>3</v>
      </c>
      <c r="AE11" s="54" t="s">
        <v>182</v>
      </c>
      <c r="AF11" s="55">
        <v>0</v>
      </c>
      <c r="AG11" s="31"/>
      <c r="AH11" s="5"/>
      <c r="AI11" s="6"/>
      <c r="AJ11" s="6"/>
      <c r="AK11" s="5"/>
      <c r="AL11" s="5"/>
      <c r="AM11" s="50"/>
      <c r="AN11" s="19"/>
      <c r="AO11" s="19"/>
      <c r="AP11" s="19"/>
      <c r="AQ11" s="19"/>
      <c r="AR11" s="19"/>
      <c r="AT11">
        <v>7</v>
      </c>
      <c r="AU11" s="134" t="s">
        <v>175</v>
      </c>
    </row>
    <row r="12" spans="1:47" ht="14.25">
      <c r="A12" s="147" t="str">
        <f>+B11</f>
        <v>米沢サンデーズ</v>
      </c>
      <c r="B12" s="200"/>
      <c r="C12" s="37"/>
      <c r="D12" s="38" t="str">
        <f>(IF(C11="","",IF(C11&gt;E11,"○","●")))</f>
        <v>○</v>
      </c>
      <c r="E12" s="39"/>
      <c r="F12" s="23"/>
      <c r="G12" s="24"/>
      <c r="H12" s="25"/>
      <c r="I12" s="7"/>
      <c r="J12" s="8"/>
      <c r="K12" s="9"/>
      <c r="L12" s="23"/>
      <c r="M12" s="24"/>
      <c r="N12" s="25"/>
      <c r="O12" s="56"/>
      <c r="P12" s="19" t="str">
        <f>(IF(O11="","",IF(O11&gt;Q11,"○","●")))</f>
        <v>●</v>
      </c>
      <c r="Q12" s="57"/>
      <c r="R12" s="56"/>
      <c r="S12" s="19" t="str">
        <f>(IF(R11="","",IF(R11&gt;T11,"○","●")))</f>
        <v>○</v>
      </c>
      <c r="T12" s="57"/>
      <c r="U12" s="56"/>
      <c r="V12" s="19" t="str">
        <f>(IF(U11="","",IF(U11&gt;W11,"○","●")))</f>
        <v>●</v>
      </c>
      <c r="W12" s="57"/>
      <c r="X12" s="56"/>
      <c r="Y12" s="19" t="str">
        <f>(IF(X11="","",IF(X11&gt;Z11,"○","●")))</f>
        <v>●</v>
      </c>
      <c r="Z12" s="57"/>
      <c r="AA12" s="56"/>
      <c r="AB12" s="19" t="str">
        <f>(IF(AA11="","",IF(AA11&gt;AC11,"○","●")))</f>
        <v>●</v>
      </c>
      <c r="AC12" s="57"/>
      <c r="AD12" s="56"/>
      <c r="AE12" s="19" t="str">
        <f>(IF(AD11="","",IF(AD11&gt;AF11,"○","●")))</f>
        <v>○</v>
      </c>
      <c r="AF12" s="57"/>
      <c r="AG12" s="32">
        <f>SUM(AH12:AI12)</f>
        <v>3.5238095238095237</v>
      </c>
      <c r="AH12" s="10">
        <f>COUNTIF(C12:AF12,"○")</f>
        <v>3</v>
      </c>
      <c r="AI12" s="11">
        <f>SUM(C11,F11,I11,L11,O11,R11,U11,X11,AA11,AD11)/SUM(C11:AF11)</f>
        <v>0.5238095238095238</v>
      </c>
      <c r="AJ12" s="11">
        <f>SUM(C13,F13,I13,L13,O13,R13,U13,X13,AA13,AD13)/SUM(C13:AF13)</f>
        <v>0.5111111111111111</v>
      </c>
      <c r="AK12" s="10">
        <f>RANK(AG12,$AG$5:$AG$34)</f>
        <v>7</v>
      </c>
      <c r="AL12" s="10">
        <f>IF(COUNTIF($AK$5:$AK$34,AK12)=1,"",SUM(AH12:AJ12))</f>
      </c>
      <c r="AM12" s="51">
        <f>IF(AL12="",AK12,IF(RANK(AL12,$AL$5:$AL$34)=1,AK12,AK12+1))</f>
        <v>7</v>
      </c>
      <c r="AN12" s="19"/>
      <c r="AO12" s="19"/>
      <c r="AP12" s="19"/>
      <c r="AQ12" s="19"/>
      <c r="AR12" s="19"/>
      <c r="AT12">
        <v>8</v>
      </c>
      <c r="AU12" s="134" t="s">
        <v>176</v>
      </c>
    </row>
    <row r="13" spans="2:47" ht="14.25">
      <c r="B13" s="201"/>
      <c r="C13" s="40">
        <f>IF(K7="","",K7)</f>
        <v>5</v>
      </c>
      <c r="D13" s="41" t="s">
        <v>183</v>
      </c>
      <c r="E13" s="42">
        <f>IF(I7="","",I7)</f>
        <v>3</v>
      </c>
      <c r="F13" s="26"/>
      <c r="G13" s="27"/>
      <c r="H13" s="28"/>
      <c r="I13" s="12"/>
      <c r="J13" s="13"/>
      <c r="K13" s="14"/>
      <c r="L13" s="26"/>
      <c r="M13" s="27"/>
      <c r="N13" s="28"/>
      <c r="O13" s="58">
        <v>0</v>
      </c>
      <c r="P13" s="59" t="s">
        <v>183</v>
      </c>
      <c r="Q13" s="60">
        <v>6</v>
      </c>
      <c r="R13" s="58">
        <v>6</v>
      </c>
      <c r="S13" s="59" t="s">
        <v>183</v>
      </c>
      <c r="T13" s="60">
        <v>0</v>
      </c>
      <c r="U13" s="58">
        <v>2</v>
      </c>
      <c r="V13" s="59" t="s">
        <v>183</v>
      </c>
      <c r="W13" s="60">
        <v>5</v>
      </c>
      <c r="X13" s="58">
        <v>2</v>
      </c>
      <c r="Y13" s="59" t="s">
        <v>183</v>
      </c>
      <c r="Z13" s="60">
        <v>4</v>
      </c>
      <c r="AA13" s="58">
        <v>2</v>
      </c>
      <c r="AB13" s="59" t="s">
        <v>183</v>
      </c>
      <c r="AC13" s="60">
        <v>4</v>
      </c>
      <c r="AD13" s="58">
        <v>6</v>
      </c>
      <c r="AE13" s="59" t="s">
        <v>183</v>
      </c>
      <c r="AF13" s="60">
        <v>0</v>
      </c>
      <c r="AG13" s="29"/>
      <c r="AH13" s="15"/>
      <c r="AI13" s="17"/>
      <c r="AJ13" s="16"/>
      <c r="AK13" s="15"/>
      <c r="AL13" s="15"/>
      <c r="AM13" s="52"/>
      <c r="AN13" s="19"/>
      <c r="AO13" s="19"/>
      <c r="AP13" s="19"/>
      <c r="AQ13" s="19"/>
      <c r="AR13" s="19"/>
      <c r="AT13">
        <v>9</v>
      </c>
      <c r="AU13" s="135" t="s">
        <v>177</v>
      </c>
    </row>
    <row r="14" spans="2:47" ht="13.5" customHeight="1">
      <c r="B14" s="196" t="str">
        <f>+L4</f>
        <v>ヨネザアド4号車</v>
      </c>
      <c r="C14" s="33">
        <f>IF(N5="","",N5)</f>
        <v>1</v>
      </c>
      <c r="D14" s="34" t="s">
        <v>182</v>
      </c>
      <c r="E14" s="35">
        <f>IF(L5="","",L5)</f>
        <v>2</v>
      </c>
      <c r="F14" s="33">
        <f>IF(N8="","",N8)</f>
        <v>0</v>
      </c>
      <c r="G14" s="34" t="s">
        <v>182</v>
      </c>
      <c r="H14" s="35">
        <f>IF(L8="","",L8)</f>
        <v>3</v>
      </c>
      <c r="I14" s="20"/>
      <c r="J14" s="21"/>
      <c r="K14" s="22"/>
      <c r="L14" s="2"/>
      <c r="M14" s="3"/>
      <c r="N14" s="4"/>
      <c r="O14" s="20"/>
      <c r="P14" s="21"/>
      <c r="Q14" s="22"/>
      <c r="R14" s="53">
        <v>3</v>
      </c>
      <c r="S14" s="54" t="s">
        <v>182</v>
      </c>
      <c r="T14" s="55">
        <v>0</v>
      </c>
      <c r="U14" s="53">
        <v>2</v>
      </c>
      <c r="V14" s="54" t="s">
        <v>182</v>
      </c>
      <c r="W14" s="55">
        <v>1</v>
      </c>
      <c r="X14" s="53">
        <v>2</v>
      </c>
      <c r="Y14" s="54" t="s">
        <v>182</v>
      </c>
      <c r="Z14" s="55">
        <v>1</v>
      </c>
      <c r="AA14" s="53">
        <v>1</v>
      </c>
      <c r="AB14" s="54" t="s">
        <v>182</v>
      </c>
      <c r="AC14" s="55">
        <v>2</v>
      </c>
      <c r="AD14" s="53">
        <v>2</v>
      </c>
      <c r="AE14" s="54" t="s">
        <v>182</v>
      </c>
      <c r="AF14" s="55">
        <v>1</v>
      </c>
      <c r="AG14" s="31"/>
      <c r="AH14" s="5"/>
      <c r="AI14" s="6"/>
      <c r="AJ14" s="6"/>
      <c r="AK14" s="5"/>
      <c r="AL14" s="5"/>
      <c r="AM14" s="50"/>
      <c r="AN14" s="19"/>
      <c r="AO14" s="19"/>
      <c r="AP14" s="19"/>
      <c r="AQ14" s="19"/>
      <c r="AR14" s="19"/>
      <c r="AT14">
        <v>10</v>
      </c>
      <c r="AU14" s="135" t="s">
        <v>178</v>
      </c>
    </row>
    <row r="15" spans="1:47" ht="14.25">
      <c r="A15" s="147" t="str">
        <f>+B14</f>
        <v>ヨネザアド4号車</v>
      </c>
      <c r="B15" s="197"/>
      <c r="C15" s="37"/>
      <c r="D15" s="38" t="str">
        <f>(IF(C14="","",IF(C14&gt;E14,"○","●")))</f>
        <v>●</v>
      </c>
      <c r="E15" s="39"/>
      <c r="F15" s="37"/>
      <c r="G15" s="38" t="str">
        <f>(IF(F14="","",IF(F14&gt;H14,"○","●")))</f>
        <v>●</v>
      </c>
      <c r="H15" s="39"/>
      <c r="I15" s="23"/>
      <c r="J15" s="24"/>
      <c r="K15" s="25"/>
      <c r="L15" s="7"/>
      <c r="M15" s="8"/>
      <c r="N15" s="9"/>
      <c r="O15" s="23"/>
      <c r="P15" s="24"/>
      <c r="Q15" s="25"/>
      <c r="R15" s="56"/>
      <c r="S15" s="19" t="str">
        <f>(IF(R14="","",IF(R14&gt;T14,"○","●")))</f>
        <v>○</v>
      </c>
      <c r="T15" s="57"/>
      <c r="U15" s="56"/>
      <c r="V15" s="19" t="str">
        <f>(IF(U14="","",IF(U14&gt;W14,"○","●")))</f>
        <v>○</v>
      </c>
      <c r="W15" s="57"/>
      <c r="X15" s="56"/>
      <c r="Y15" s="19" t="str">
        <f>(IF(X14="","",IF(X14&gt;Z14,"○","●")))</f>
        <v>○</v>
      </c>
      <c r="Z15" s="57"/>
      <c r="AA15" s="56"/>
      <c r="AB15" s="19" t="str">
        <f>(IF(AA14="","",IF(AA14&gt;AC14,"○","●")))</f>
        <v>●</v>
      </c>
      <c r="AC15" s="57"/>
      <c r="AD15" s="56"/>
      <c r="AE15" s="19" t="str">
        <f>(IF(AD14="","",IF(AD14&gt;AF14,"○","●")))</f>
        <v>○</v>
      </c>
      <c r="AF15" s="57"/>
      <c r="AG15" s="32">
        <f>SUM(AH15:AI15)</f>
        <v>4.523809523809524</v>
      </c>
      <c r="AH15" s="10">
        <f>COUNTIF(C15:AF15,"○")</f>
        <v>4</v>
      </c>
      <c r="AI15" s="11">
        <f>SUM(C14,F14,I14,L14,O14,R14,U14,X14,AA14,AD14)/SUM(C14:AF14)</f>
        <v>0.5238095238095238</v>
      </c>
      <c r="AJ15" s="11">
        <f>SUM(C16,F16,I16,L16,O16,R16,U16,X16,AA16,AD16)/SUM(C16:AF16)</f>
        <v>0.5</v>
      </c>
      <c r="AK15" s="10">
        <f>RANK(AG15,$AG$5:$AG$34)</f>
        <v>5</v>
      </c>
      <c r="AL15" s="10">
        <f>IF(COUNTIF($AK$5:$AK$34,AK15)=1,"",SUM(AH15:AJ15))</f>
      </c>
      <c r="AM15" s="51">
        <f>IF(AL15="",AK15,IF(RANK(AL15,$AL$5:$AL$34)=1,AK15,AK15+1))</f>
        <v>5</v>
      </c>
      <c r="AN15" s="19"/>
      <c r="AO15" s="19"/>
      <c r="AP15" s="19"/>
      <c r="AQ15" s="19"/>
      <c r="AR15" s="19"/>
      <c r="AT15">
        <v>11</v>
      </c>
      <c r="AU15"/>
    </row>
    <row r="16" spans="2:44" ht="14.25">
      <c r="B16" s="198"/>
      <c r="C16" s="40">
        <f>IF(N7="","",N7)</f>
        <v>2</v>
      </c>
      <c r="D16" s="43" t="s">
        <v>183</v>
      </c>
      <c r="E16" s="42">
        <f>IF(L7="","",L7)</f>
        <v>5</v>
      </c>
      <c r="F16" s="40">
        <f>IF(N10="","",N10)</f>
        <v>2</v>
      </c>
      <c r="G16" s="43" t="s">
        <v>183</v>
      </c>
      <c r="H16" s="42">
        <f>IF(L10="","",L10)</f>
        <v>6</v>
      </c>
      <c r="I16" s="26"/>
      <c r="J16" s="27"/>
      <c r="K16" s="28"/>
      <c r="L16" s="12"/>
      <c r="M16" s="13"/>
      <c r="N16" s="14"/>
      <c r="O16" s="26"/>
      <c r="P16" s="27"/>
      <c r="Q16" s="28"/>
      <c r="R16" s="58">
        <v>6</v>
      </c>
      <c r="S16" s="59" t="s">
        <v>183</v>
      </c>
      <c r="T16" s="60">
        <v>2</v>
      </c>
      <c r="U16" s="58">
        <v>4</v>
      </c>
      <c r="V16" s="59" t="s">
        <v>183</v>
      </c>
      <c r="W16" s="60">
        <v>3</v>
      </c>
      <c r="X16" s="58">
        <v>4</v>
      </c>
      <c r="Y16" s="59" t="s">
        <v>183</v>
      </c>
      <c r="Z16" s="60">
        <v>3</v>
      </c>
      <c r="AA16" s="58">
        <v>3</v>
      </c>
      <c r="AB16" s="59" t="s">
        <v>183</v>
      </c>
      <c r="AC16" s="60">
        <v>4</v>
      </c>
      <c r="AD16" s="58">
        <v>4</v>
      </c>
      <c r="AE16" s="59" t="s">
        <v>183</v>
      </c>
      <c r="AF16" s="60">
        <v>2</v>
      </c>
      <c r="AG16" s="29"/>
      <c r="AH16" s="15"/>
      <c r="AI16" s="17"/>
      <c r="AJ16" s="16"/>
      <c r="AK16" s="15"/>
      <c r="AL16" s="15"/>
      <c r="AM16" s="52"/>
      <c r="AN16" s="19"/>
      <c r="AO16" s="19"/>
      <c r="AP16" s="19"/>
      <c r="AQ16" s="19"/>
      <c r="AR16" s="19"/>
    </row>
    <row r="17" spans="2:44" ht="13.5" customHeight="1">
      <c r="B17" s="196" t="str">
        <f>+O4</f>
        <v>アイリス4</v>
      </c>
      <c r="C17" s="33">
        <f>IF(Q5="","",Q5)</f>
        <v>3</v>
      </c>
      <c r="D17" s="36" t="s">
        <v>182</v>
      </c>
      <c r="E17" s="35">
        <f>IF(O5="","",O5)</f>
        <v>0</v>
      </c>
      <c r="F17" s="33">
        <f>IF(Q8="","",Q8)</f>
        <v>1</v>
      </c>
      <c r="G17" s="36" t="s">
        <v>182</v>
      </c>
      <c r="H17" s="35">
        <f>IF(O8="","",O8)</f>
        <v>2</v>
      </c>
      <c r="I17" s="33">
        <f>IF(Q11="","",Q11)</f>
        <v>3</v>
      </c>
      <c r="J17" s="34" t="s">
        <v>183</v>
      </c>
      <c r="K17" s="35">
        <f>IF(O11="","",O11)</f>
        <v>0</v>
      </c>
      <c r="L17" s="20"/>
      <c r="M17" s="21"/>
      <c r="N17" s="22"/>
      <c r="O17" s="2"/>
      <c r="P17" s="3"/>
      <c r="Q17" s="4"/>
      <c r="R17" s="20"/>
      <c r="S17" s="21"/>
      <c r="T17" s="22"/>
      <c r="U17" s="53">
        <v>1</v>
      </c>
      <c r="V17" s="54" t="s">
        <v>182</v>
      </c>
      <c r="W17" s="55">
        <v>2</v>
      </c>
      <c r="X17" s="53">
        <v>3</v>
      </c>
      <c r="Y17" s="54" t="s">
        <v>182</v>
      </c>
      <c r="Z17" s="55">
        <v>0</v>
      </c>
      <c r="AA17" s="53">
        <v>3</v>
      </c>
      <c r="AB17" s="54" t="s">
        <v>182</v>
      </c>
      <c r="AC17" s="55">
        <v>0</v>
      </c>
      <c r="AD17" s="53">
        <v>3</v>
      </c>
      <c r="AE17" s="54" t="s">
        <v>182</v>
      </c>
      <c r="AF17" s="55">
        <v>0</v>
      </c>
      <c r="AG17" s="31"/>
      <c r="AH17" s="5"/>
      <c r="AI17" s="6"/>
      <c r="AJ17" s="6"/>
      <c r="AK17" s="5"/>
      <c r="AL17" s="5"/>
      <c r="AM17" s="50"/>
      <c r="AN17" s="19"/>
      <c r="AO17" s="19"/>
      <c r="AP17" s="19"/>
      <c r="AQ17" s="19"/>
      <c r="AR17" s="19"/>
    </row>
    <row r="18" spans="1:44" ht="14.25">
      <c r="A18" s="147" t="str">
        <f>+B17</f>
        <v>アイリス4</v>
      </c>
      <c r="B18" s="197"/>
      <c r="C18" s="37"/>
      <c r="D18" s="38" t="str">
        <f>(IF(C17="","",IF(C17&gt;E17,"○","●")))</f>
        <v>○</v>
      </c>
      <c r="E18" s="39"/>
      <c r="F18" s="37"/>
      <c r="G18" s="38" t="str">
        <f>(IF(F17="","",IF(F17&gt;H17,"○","●")))</f>
        <v>●</v>
      </c>
      <c r="H18" s="39"/>
      <c r="I18" s="37"/>
      <c r="J18" s="38" t="str">
        <f>(IF(I17="","",IF(I17&gt;K17,"○","●")))</f>
        <v>○</v>
      </c>
      <c r="K18" s="39"/>
      <c r="L18" s="23"/>
      <c r="M18" s="24"/>
      <c r="N18" s="25"/>
      <c r="O18" s="7"/>
      <c r="P18" s="8"/>
      <c r="Q18" s="9"/>
      <c r="R18" s="23"/>
      <c r="S18" s="24"/>
      <c r="T18" s="25"/>
      <c r="U18" s="56"/>
      <c r="V18" s="19" t="str">
        <f>(IF(U17="","",IF(U17&gt;W17,"○","●")))</f>
        <v>●</v>
      </c>
      <c r="W18" s="57"/>
      <c r="X18" s="56"/>
      <c r="Y18" s="19" t="str">
        <f>(IF(X17="","",IF(X17&gt;Z17,"○","●")))</f>
        <v>○</v>
      </c>
      <c r="Z18" s="57"/>
      <c r="AA18" s="56"/>
      <c r="AB18" s="19" t="str">
        <f>(IF(AA17="","",IF(AA17&gt;AC17,"○","●")))</f>
        <v>○</v>
      </c>
      <c r="AC18" s="57"/>
      <c r="AD18" s="56"/>
      <c r="AE18" s="19" t="str">
        <f>(IF(AD17="","",IF(AD17&gt;AF17,"○","●")))</f>
        <v>○</v>
      </c>
      <c r="AF18" s="57"/>
      <c r="AG18" s="32">
        <f>SUM(AH18:AI18)</f>
        <v>5.809523809523809</v>
      </c>
      <c r="AH18" s="10">
        <f>COUNTIF(C18:AF18,"○")</f>
        <v>5</v>
      </c>
      <c r="AI18" s="11">
        <f>SUM(C17,F17,I17,L17,O17,R17,U17,X17,AA17,AD17)/SUM(C17:AF17)</f>
        <v>0.8095238095238095</v>
      </c>
      <c r="AJ18" s="11">
        <f>SUM(C19,F19,I19,L19,O19,R19,U19,X19,AA19,AD19)/SUM(C19:AF19)</f>
        <v>0.782608695652174</v>
      </c>
      <c r="AK18" s="10">
        <f>RANK(AG18,$AG$5:$AG$34)</f>
        <v>2</v>
      </c>
      <c r="AL18" s="10">
        <f>IF(COUNTIF($AK$5:$AK$34,AK18)=1,"",SUM(AH18:AJ18))</f>
      </c>
      <c r="AM18" s="51">
        <f>IF(AL18="",AK18,IF(RANK(AL18,$AL$5:$AL$34)=1,AK18,AK18+1))</f>
        <v>2</v>
      </c>
      <c r="AN18" s="19"/>
      <c r="AO18" s="19"/>
      <c r="AP18" s="19"/>
      <c r="AQ18" s="19"/>
      <c r="AR18" s="19"/>
    </row>
    <row r="19" spans="2:44" ht="14.25">
      <c r="B19" s="198"/>
      <c r="C19" s="40">
        <f>IF(Q7="","",Q7)</f>
        <v>6</v>
      </c>
      <c r="D19" s="43" t="s">
        <v>183</v>
      </c>
      <c r="E19" s="42">
        <f>IF(O7="","",O7)</f>
        <v>1</v>
      </c>
      <c r="F19" s="40">
        <f>IF(Q10="","",Q10)</f>
        <v>3</v>
      </c>
      <c r="G19" s="43" t="s">
        <v>183</v>
      </c>
      <c r="H19" s="42">
        <f>IF(O10="","",O10)</f>
        <v>5</v>
      </c>
      <c r="I19" s="40">
        <f>IF(Q13="","",Q13)</f>
        <v>6</v>
      </c>
      <c r="J19" s="43" t="s">
        <v>183</v>
      </c>
      <c r="K19" s="42">
        <f>IF(O13="","",O13)</f>
        <v>0</v>
      </c>
      <c r="L19" s="26"/>
      <c r="M19" s="27"/>
      <c r="N19" s="28"/>
      <c r="O19" s="12"/>
      <c r="P19" s="13"/>
      <c r="Q19" s="14"/>
      <c r="R19" s="26"/>
      <c r="S19" s="27"/>
      <c r="T19" s="28"/>
      <c r="U19" s="58">
        <v>3</v>
      </c>
      <c r="V19" s="59" t="s">
        <v>183</v>
      </c>
      <c r="W19" s="60">
        <v>4</v>
      </c>
      <c r="X19" s="58">
        <v>6</v>
      </c>
      <c r="Y19" s="59" t="s">
        <v>183</v>
      </c>
      <c r="Z19" s="60">
        <v>0</v>
      </c>
      <c r="AA19" s="58">
        <v>6</v>
      </c>
      <c r="AB19" s="59" t="s">
        <v>183</v>
      </c>
      <c r="AC19" s="60">
        <v>0</v>
      </c>
      <c r="AD19" s="58">
        <v>6</v>
      </c>
      <c r="AE19" s="59" t="s">
        <v>183</v>
      </c>
      <c r="AF19" s="60">
        <v>0</v>
      </c>
      <c r="AG19" s="29"/>
      <c r="AH19" s="15"/>
      <c r="AI19" s="17"/>
      <c r="AJ19" s="16"/>
      <c r="AK19" s="15"/>
      <c r="AL19" s="15"/>
      <c r="AM19" s="52"/>
      <c r="AN19" s="19"/>
      <c r="AO19" s="19"/>
      <c r="AP19" s="19"/>
      <c r="AQ19" s="19"/>
      <c r="AR19" s="19"/>
    </row>
    <row r="20" spans="2:44" ht="13.5" customHeight="1">
      <c r="B20" s="199" t="str">
        <f>+R4</f>
        <v>WAVE</v>
      </c>
      <c r="C20" s="33">
        <f>IF(T5="","",T5)</f>
        <v>0</v>
      </c>
      <c r="D20" s="36" t="s">
        <v>182</v>
      </c>
      <c r="E20" s="35">
        <f>IF(R5="","",R5)</f>
        <v>3</v>
      </c>
      <c r="F20" s="33">
        <f>IF(T8="","",T8)</f>
        <v>0</v>
      </c>
      <c r="G20" s="34" t="s">
        <v>183</v>
      </c>
      <c r="H20" s="35">
        <f>IF(R8="","",R8)</f>
        <v>3</v>
      </c>
      <c r="I20" s="33">
        <f>IF(T11="","",T11)</f>
        <v>0</v>
      </c>
      <c r="J20" s="34" t="s">
        <v>183</v>
      </c>
      <c r="K20" s="35">
        <f>IF(R11="","",R11)</f>
        <v>3</v>
      </c>
      <c r="L20" s="33">
        <f>IF(T14="","",T14)</f>
        <v>0</v>
      </c>
      <c r="M20" s="34" t="s">
        <v>183</v>
      </c>
      <c r="N20" s="35">
        <f>IF(R14="","",R14)</f>
        <v>3</v>
      </c>
      <c r="O20" s="20"/>
      <c r="P20" s="21"/>
      <c r="Q20" s="22"/>
      <c r="R20" s="187"/>
      <c r="S20" s="188"/>
      <c r="T20" s="189"/>
      <c r="U20" s="20"/>
      <c r="V20" s="21"/>
      <c r="W20" s="22"/>
      <c r="X20" s="53">
        <v>0</v>
      </c>
      <c r="Y20" s="54" t="s">
        <v>182</v>
      </c>
      <c r="Z20" s="55">
        <v>3</v>
      </c>
      <c r="AA20" s="53">
        <v>0</v>
      </c>
      <c r="AB20" s="54" t="s">
        <v>182</v>
      </c>
      <c r="AC20" s="55">
        <v>3</v>
      </c>
      <c r="AD20" s="53">
        <v>3</v>
      </c>
      <c r="AE20" s="54" t="s">
        <v>182</v>
      </c>
      <c r="AF20" s="55">
        <v>0</v>
      </c>
      <c r="AG20" s="31"/>
      <c r="AH20" s="5"/>
      <c r="AI20" s="6"/>
      <c r="AJ20" s="6"/>
      <c r="AK20" s="5"/>
      <c r="AL20" s="5"/>
      <c r="AM20" s="50"/>
      <c r="AN20" s="19"/>
      <c r="AO20" s="19"/>
      <c r="AP20" s="19"/>
      <c r="AQ20" s="19"/>
      <c r="AR20" s="19"/>
    </row>
    <row r="21" spans="1:44" ht="14.25">
      <c r="A21" s="147" t="str">
        <f>+B20</f>
        <v>WAVE</v>
      </c>
      <c r="B21" s="200"/>
      <c r="C21" s="37"/>
      <c r="D21" s="38" t="str">
        <f>(IF(C20="","",IF(C20&gt;E20,"○","●")))</f>
        <v>●</v>
      </c>
      <c r="E21" s="39"/>
      <c r="F21" s="37"/>
      <c r="G21" s="38" t="str">
        <f>(IF(F20="","",IF(F20&gt;H20,"○","●")))</f>
        <v>●</v>
      </c>
      <c r="H21" s="39"/>
      <c r="I21" s="37"/>
      <c r="J21" s="38" t="str">
        <f>(IF(I20="","",IF(I20&gt;K20,"○","●")))</f>
        <v>●</v>
      </c>
      <c r="K21" s="39"/>
      <c r="L21" s="37"/>
      <c r="M21" s="38" t="str">
        <f>(IF(L20="","",IF(L20&gt;N20,"○","●")))</f>
        <v>●</v>
      </c>
      <c r="N21" s="39"/>
      <c r="O21" s="23"/>
      <c r="P21" s="24"/>
      <c r="Q21" s="25"/>
      <c r="R21" s="190"/>
      <c r="S21" s="191"/>
      <c r="T21" s="192"/>
      <c r="U21" s="23"/>
      <c r="V21" s="24"/>
      <c r="W21" s="25"/>
      <c r="X21" s="56"/>
      <c r="Y21" s="19" t="str">
        <f>(IF(X20="","",IF(X20&gt;Z20,"○","●")))</f>
        <v>●</v>
      </c>
      <c r="Z21" s="57"/>
      <c r="AA21" s="56"/>
      <c r="AB21" s="19" t="str">
        <f>(IF(AA20="","",IF(AA20&gt;AC20,"○","●")))</f>
        <v>●</v>
      </c>
      <c r="AC21" s="57"/>
      <c r="AD21" s="56"/>
      <c r="AE21" s="19" t="str">
        <f>(IF(AD20="","",IF(AD20&gt;AF20,"○","●")))</f>
        <v>○</v>
      </c>
      <c r="AF21" s="57"/>
      <c r="AG21" s="32">
        <f>SUM(AH21:AI21)</f>
        <v>1.1428571428571428</v>
      </c>
      <c r="AH21" s="10">
        <f>COUNTIF(C21:AF21,"○")</f>
        <v>1</v>
      </c>
      <c r="AI21" s="11">
        <f>SUM(C20,F20,I20,L20,O20,R20,U20,X20,AA20,AD20)/SUM(C20:AF20)</f>
        <v>0.14285714285714285</v>
      </c>
      <c r="AJ21" s="11">
        <f>SUM(C22,F22,I22,L22,O22,R22,U22,X22,AA22,AD22)/SUM(C22:AF22)</f>
        <v>0.21739130434782608</v>
      </c>
      <c r="AK21" s="10">
        <f>RANK(AG21,$AG$5:$AG$34)</f>
        <v>9</v>
      </c>
      <c r="AL21" s="10">
        <f>IF(COUNTIF($AK$5:$AK$34,AK21)=1,"",SUM(AH21:AJ21))</f>
      </c>
      <c r="AM21" s="51">
        <f>IF(AL21="",AK21,IF(RANK(AL21,$AL$5:$AL$34)=1,AK21,AK21+1))</f>
        <v>9</v>
      </c>
      <c r="AN21" s="19"/>
      <c r="AO21" s="19"/>
      <c r="AP21" s="19"/>
      <c r="AQ21" s="19"/>
      <c r="AR21" s="19"/>
    </row>
    <row r="22" spans="2:44" ht="14.25">
      <c r="B22" s="201"/>
      <c r="C22" s="40">
        <f>IF(T7="","",T7)</f>
        <v>0</v>
      </c>
      <c r="D22" s="43" t="s">
        <v>183</v>
      </c>
      <c r="E22" s="42">
        <f>IF(R7="","",R7)</f>
        <v>6</v>
      </c>
      <c r="F22" s="40">
        <f>IF(T10="","",T10)</f>
        <v>0</v>
      </c>
      <c r="G22" s="43" t="s">
        <v>183</v>
      </c>
      <c r="H22" s="42">
        <f>IF(R10="","",R10)</f>
        <v>6</v>
      </c>
      <c r="I22" s="40">
        <f>IF(T13="","",T13)</f>
        <v>0</v>
      </c>
      <c r="J22" s="43" t="s">
        <v>183</v>
      </c>
      <c r="K22" s="42">
        <f>IF(R13="","",R13)</f>
        <v>6</v>
      </c>
      <c r="L22" s="40">
        <f>IF(T16="","",T16)</f>
        <v>2</v>
      </c>
      <c r="M22" s="43" t="s">
        <v>183</v>
      </c>
      <c r="N22" s="42">
        <f>IF(R16="","",R16)</f>
        <v>6</v>
      </c>
      <c r="O22" s="26"/>
      <c r="P22" s="27"/>
      <c r="Q22" s="28"/>
      <c r="R22" s="193"/>
      <c r="S22" s="194"/>
      <c r="T22" s="195"/>
      <c r="U22" s="26"/>
      <c r="V22" s="27"/>
      <c r="W22" s="28"/>
      <c r="X22" s="58">
        <v>2</v>
      </c>
      <c r="Y22" s="59" t="s">
        <v>183</v>
      </c>
      <c r="Z22" s="60">
        <v>6</v>
      </c>
      <c r="AA22" s="58">
        <v>0</v>
      </c>
      <c r="AB22" s="59" t="s">
        <v>183</v>
      </c>
      <c r="AC22" s="60">
        <v>6</v>
      </c>
      <c r="AD22" s="58">
        <v>6</v>
      </c>
      <c r="AE22" s="59" t="s">
        <v>183</v>
      </c>
      <c r="AF22" s="60">
        <v>0</v>
      </c>
      <c r="AG22" s="29"/>
      <c r="AH22" s="15"/>
      <c r="AI22" s="17"/>
      <c r="AJ22" s="16"/>
      <c r="AK22" s="15"/>
      <c r="AL22" s="15"/>
      <c r="AM22" s="52"/>
      <c r="AN22" s="19"/>
      <c r="AO22" s="19"/>
      <c r="AP22" s="19"/>
      <c r="AQ22" s="19"/>
      <c r="AR22" s="19"/>
    </row>
    <row r="23" spans="2:44" ht="14.25">
      <c r="B23" s="196" t="str">
        <f>+U4</f>
        <v>オリーブ</v>
      </c>
      <c r="C23" s="33">
        <f>IF(W5="","",W5)</f>
        <v>2</v>
      </c>
      <c r="D23" s="36" t="s">
        <v>182</v>
      </c>
      <c r="E23" s="35">
        <f>IF(U5="","",U5)</f>
        <v>1</v>
      </c>
      <c r="F23" s="33">
        <f>IF(W8="","",W8)</f>
        <v>1</v>
      </c>
      <c r="G23" s="34" t="s">
        <v>183</v>
      </c>
      <c r="H23" s="35">
        <f>IF(U8="","",U8)</f>
        <v>2</v>
      </c>
      <c r="I23" s="33">
        <f>IF(W11="","",W11)</f>
        <v>2</v>
      </c>
      <c r="J23" s="34" t="s">
        <v>183</v>
      </c>
      <c r="K23" s="35">
        <f>IF(U11="","",U11)</f>
        <v>1</v>
      </c>
      <c r="L23" s="33">
        <f>IF(W14="","",W14)</f>
        <v>1</v>
      </c>
      <c r="M23" s="34" t="s">
        <v>183</v>
      </c>
      <c r="N23" s="35">
        <f>IF(U14="","",U14)</f>
        <v>2</v>
      </c>
      <c r="O23" s="33">
        <f>IF(W17="","",W17)</f>
        <v>2</v>
      </c>
      <c r="P23" s="34" t="s">
        <v>183</v>
      </c>
      <c r="Q23" s="35">
        <f>IF(U17="","",U17)</f>
        <v>1</v>
      </c>
      <c r="R23" s="20"/>
      <c r="S23" s="21"/>
      <c r="T23" s="22"/>
      <c r="U23" s="2"/>
      <c r="V23" s="3"/>
      <c r="W23" s="4"/>
      <c r="X23" s="20"/>
      <c r="Y23" s="21"/>
      <c r="Z23" s="22"/>
      <c r="AA23" s="136">
        <v>1</v>
      </c>
      <c r="AB23" s="137" t="s">
        <v>182</v>
      </c>
      <c r="AC23" s="138">
        <v>2</v>
      </c>
      <c r="AD23" s="53">
        <v>3</v>
      </c>
      <c r="AE23" s="54" t="s">
        <v>182</v>
      </c>
      <c r="AF23" s="55">
        <v>0</v>
      </c>
      <c r="AG23" s="31"/>
      <c r="AH23" s="5"/>
      <c r="AI23" s="6"/>
      <c r="AJ23" s="6"/>
      <c r="AK23" s="5"/>
      <c r="AL23" s="5"/>
      <c r="AM23" s="50"/>
      <c r="AN23" s="19"/>
      <c r="AO23" s="19"/>
      <c r="AP23" s="19"/>
      <c r="AQ23" s="19"/>
      <c r="AR23" s="19"/>
    </row>
    <row r="24" spans="1:44" ht="14.25">
      <c r="A24" s="147" t="str">
        <f>+B23</f>
        <v>オリーブ</v>
      </c>
      <c r="B24" s="197"/>
      <c r="C24" s="37"/>
      <c r="D24" s="38" t="str">
        <f>(IF(C23="","",IF(C23&gt;E23,"○","●")))</f>
        <v>○</v>
      </c>
      <c r="E24" s="39"/>
      <c r="F24" s="37"/>
      <c r="G24" s="38" t="str">
        <f>(IF(F23="","",IF(F23&gt;H23,"○","●")))</f>
        <v>●</v>
      </c>
      <c r="H24" s="39"/>
      <c r="I24" s="37"/>
      <c r="J24" s="38" t="str">
        <f>(IF(I23="","",IF(I23&gt;K23,"○","●")))</f>
        <v>○</v>
      </c>
      <c r="K24" s="39"/>
      <c r="L24" s="37"/>
      <c r="M24" s="38" t="str">
        <f>(IF(L23="","",IF(L23&gt;N23,"○","●")))</f>
        <v>●</v>
      </c>
      <c r="N24" s="39"/>
      <c r="O24" s="37"/>
      <c r="P24" s="38" t="str">
        <f>(IF(O23="","",IF(O23&gt;Q23,"○","●")))</f>
        <v>○</v>
      </c>
      <c r="Q24" s="39"/>
      <c r="R24" s="23"/>
      <c r="S24" s="24"/>
      <c r="T24" s="25"/>
      <c r="U24" s="7"/>
      <c r="V24" s="8"/>
      <c r="W24" s="9"/>
      <c r="X24" s="23"/>
      <c r="Y24" s="24"/>
      <c r="Z24" s="25"/>
      <c r="AA24" s="139"/>
      <c r="AB24" s="19" t="str">
        <f>(IF(AA23="","",IF(AA23&gt;AC23,"○","●")))</f>
        <v>●</v>
      </c>
      <c r="AC24" s="140"/>
      <c r="AD24" s="56"/>
      <c r="AE24" s="19" t="str">
        <f>(IF(AD23="","",IF(AD23&gt;AF23,"○","●")))</f>
        <v>○</v>
      </c>
      <c r="AF24" s="57"/>
      <c r="AG24" s="32">
        <f>SUM(AH24:AI24)</f>
        <v>4.571428571428571</v>
      </c>
      <c r="AH24" s="10">
        <f>COUNTIF(C24:AF24,"○")</f>
        <v>4</v>
      </c>
      <c r="AI24" s="11">
        <f>SUM(C23,F23,I23,L23,O23,R23,U23,X23,AA23,AD23)/SUM(C23:AF23)</f>
        <v>0.5714285714285714</v>
      </c>
      <c r="AJ24" s="11">
        <f>SUM(C25,F25,I25,L25,O25,R25,U25,X25,AA25,AD25)/SUM(C25:AF25)</f>
        <v>0.5714285714285714</v>
      </c>
      <c r="AK24" s="10">
        <f>RANK(AG24,$AG$5:$AG$34)</f>
        <v>3</v>
      </c>
      <c r="AL24" s="10">
        <f>IF(COUNTIF($AK$5:$AK$34,AK24)=1,"",SUM(AH24:AJ24))</f>
        <v>5.142857142857142</v>
      </c>
      <c r="AM24" s="51">
        <f>IF(AL24="",AK24,IF(RANK(AL24,$AL$5:$AL$34)=1,AK24,AK24+1))</f>
        <v>3</v>
      </c>
      <c r="AN24" s="19"/>
      <c r="AO24" s="19"/>
      <c r="AP24" s="19"/>
      <c r="AQ24" s="19"/>
      <c r="AR24" s="19"/>
    </row>
    <row r="25" spans="2:44" ht="14.25">
      <c r="B25" s="198"/>
      <c r="C25" s="40">
        <f>IF(W7="","",W7)</f>
        <v>4</v>
      </c>
      <c r="D25" s="43" t="s">
        <v>183</v>
      </c>
      <c r="E25" s="42">
        <f>IF(U7="","",U7)</f>
        <v>3</v>
      </c>
      <c r="F25" s="40">
        <f>IF(W10="","",W10)</f>
        <v>3</v>
      </c>
      <c r="G25" s="43" t="s">
        <v>183</v>
      </c>
      <c r="H25" s="42">
        <f>IF(U10="","",U10)</f>
        <v>5</v>
      </c>
      <c r="I25" s="40">
        <f>IF(W13="","",W13)</f>
        <v>5</v>
      </c>
      <c r="J25" s="43" t="s">
        <v>183</v>
      </c>
      <c r="K25" s="42">
        <f>IF(U13="","",U13)</f>
        <v>2</v>
      </c>
      <c r="L25" s="40">
        <f>IF(W16="","",W16)</f>
        <v>3</v>
      </c>
      <c r="M25" s="43" t="s">
        <v>183</v>
      </c>
      <c r="N25" s="42">
        <f>IF(U16="","",U16)</f>
        <v>4</v>
      </c>
      <c r="O25" s="40">
        <f>IF(W19="","",W19)</f>
        <v>4</v>
      </c>
      <c r="P25" s="43" t="s">
        <v>183</v>
      </c>
      <c r="Q25" s="42">
        <f>IF(U19="","",U19)</f>
        <v>3</v>
      </c>
      <c r="R25" s="26"/>
      <c r="S25" s="27"/>
      <c r="T25" s="28"/>
      <c r="U25" s="12"/>
      <c r="V25" s="13"/>
      <c r="W25" s="14"/>
      <c r="X25" s="26"/>
      <c r="Y25" s="27"/>
      <c r="Z25" s="28"/>
      <c r="AA25" s="141">
        <v>3</v>
      </c>
      <c r="AB25" s="142" t="s">
        <v>183</v>
      </c>
      <c r="AC25" s="143">
        <v>4</v>
      </c>
      <c r="AD25" s="58">
        <v>6</v>
      </c>
      <c r="AE25" s="59" t="s">
        <v>183</v>
      </c>
      <c r="AF25" s="60">
        <v>0</v>
      </c>
      <c r="AG25" s="29"/>
      <c r="AH25" s="15"/>
      <c r="AI25" s="17"/>
      <c r="AJ25" s="16"/>
      <c r="AK25" s="15"/>
      <c r="AL25" s="15"/>
      <c r="AM25" s="52"/>
      <c r="AN25" s="19"/>
      <c r="AO25" s="19"/>
      <c r="AP25" s="19"/>
      <c r="AQ25" s="19"/>
      <c r="AR25" s="19"/>
    </row>
    <row r="26" spans="2:44" ht="14.25">
      <c r="B26" s="196" t="str">
        <f>+X4</f>
        <v>HBC</v>
      </c>
      <c r="C26" s="33">
        <f>IF(Z5="","",Z5)</f>
        <v>2</v>
      </c>
      <c r="D26" s="36" t="s">
        <v>182</v>
      </c>
      <c r="E26" s="35">
        <f>IF(X5="","",X5)</f>
        <v>1</v>
      </c>
      <c r="F26" s="33">
        <f>IF(Z8="","",Z8)</f>
        <v>1</v>
      </c>
      <c r="G26" s="34" t="s">
        <v>183</v>
      </c>
      <c r="H26" s="35">
        <f>IF(X8="","",X8)</f>
        <v>2</v>
      </c>
      <c r="I26" s="33">
        <f>IF(Z11="","",Z11)</f>
        <v>2</v>
      </c>
      <c r="J26" s="34" t="s">
        <v>183</v>
      </c>
      <c r="K26" s="35">
        <f>IF(X11="","",X11)</f>
        <v>1</v>
      </c>
      <c r="L26" s="33">
        <f>IF(Z14="","",Z14)</f>
        <v>1</v>
      </c>
      <c r="M26" s="34" t="s">
        <v>183</v>
      </c>
      <c r="N26" s="35">
        <f>IF(X14="","",X14)</f>
        <v>2</v>
      </c>
      <c r="O26" s="33">
        <f>IF(Z17="","",Z17)</f>
        <v>0</v>
      </c>
      <c r="P26" s="36" t="s">
        <v>182</v>
      </c>
      <c r="Q26" s="35">
        <f>IF(X17="","",X17)</f>
        <v>3</v>
      </c>
      <c r="R26" s="33">
        <f>IF(Z20="","",Z20)</f>
        <v>3</v>
      </c>
      <c r="S26" s="36" t="s">
        <v>182</v>
      </c>
      <c r="T26" s="35">
        <f>IF(X20="","",X20)</f>
        <v>0</v>
      </c>
      <c r="U26" s="20"/>
      <c r="V26" s="21"/>
      <c r="W26" s="22"/>
      <c r="X26" s="2"/>
      <c r="Y26" s="3"/>
      <c r="Z26" s="3"/>
      <c r="AA26" s="20"/>
      <c r="AB26" s="21"/>
      <c r="AC26" s="22"/>
      <c r="AD26" s="53">
        <v>3</v>
      </c>
      <c r="AE26" s="54" t="s">
        <v>182</v>
      </c>
      <c r="AF26" s="55">
        <v>0</v>
      </c>
      <c r="AG26" s="31"/>
      <c r="AH26" s="5"/>
      <c r="AI26" s="6"/>
      <c r="AJ26" s="6"/>
      <c r="AK26" s="5"/>
      <c r="AL26" s="5"/>
      <c r="AM26" s="50"/>
      <c r="AN26" s="19"/>
      <c r="AO26" s="19"/>
      <c r="AP26" s="19"/>
      <c r="AQ26" s="19"/>
      <c r="AR26" s="19"/>
    </row>
    <row r="27" spans="1:44" ht="14.25">
      <c r="A27" s="147" t="str">
        <f>+B26</f>
        <v>HBC</v>
      </c>
      <c r="B27" s="197"/>
      <c r="C27" s="37"/>
      <c r="D27" s="38" t="str">
        <f>(IF(C26="","",IF(C26&gt;E26,"○","●")))</f>
        <v>○</v>
      </c>
      <c r="E27" s="39"/>
      <c r="F27" s="37"/>
      <c r="G27" s="38" t="str">
        <f>(IF(F26="","",IF(F26&gt;H26,"○","●")))</f>
        <v>●</v>
      </c>
      <c r="H27" s="39"/>
      <c r="I27" s="37"/>
      <c r="J27" s="38" t="str">
        <f>(IF(I26="","",IF(I26&gt;K26,"○","●")))</f>
        <v>○</v>
      </c>
      <c r="K27" s="39"/>
      <c r="L27" s="37"/>
      <c r="M27" s="38" t="str">
        <f>(IF(L26="","",IF(L26&gt;N26,"○","●")))</f>
        <v>●</v>
      </c>
      <c r="N27" s="39"/>
      <c r="O27" s="37"/>
      <c r="P27" s="38" t="str">
        <f>(IF(O26="","",IF(O26&gt;Q26,"○","●")))</f>
        <v>●</v>
      </c>
      <c r="Q27" s="39"/>
      <c r="R27" s="37"/>
      <c r="S27" s="38" t="str">
        <f>(IF(R26="","",IF(R26&gt;T26,"○","●")))</f>
        <v>○</v>
      </c>
      <c r="T27" s="39"/>
      <c r="U27" s="23"/>
      <c r="V27" s="24"/>
      <c r="W27" s="25"/>
      <c r="X27" s="7"/>
      <c r="Y27" s="8"/>
      <c r="Z27" s="8"/>
      <c r="AA27" s="23"/>
      <c r="AB27" s="24"/>
      <c r="AC27" s="25"/>
      <c r="AD27" s="56"/>
      <c r="AE27" s="19" t="str">
        <f>(IF(AD26="","",IF(AD26&gt;AF26,"○","●")))</f>
        <v>○</v>
      </c>
      <c r="AF27" s="57"/>
      <c r="AG27" s="32">
        <f>SUM(AH27:AI27)</f>
        <v>4.571428571428571</v>
      </c>
      <c r="AH27" s="10">
        <f>COUNTIF(C27:AF27,"○")</f>
        <v>4</v>
      </c>
      <c r="AI27" s="11">
        <f>SUM(C26,F26,I26,L26,O26,R26,U26,X26,AA26,AD26)/SUM(C26:AF26)</f>
        <v>0.5714285714285714</v>
      </c>
      <c r="AJ27" s="11">
        <f>SUM(C28,F28,I28,L28,O28,R28,U28,X28,AA28,AD28)/SUM(C28:AF28)</f>
        <v>0.54</v>
      </c>
      <c r="AK27" s="10">
        <f>RANK(AG27,$AG$5:$AG$34)</f>
        <v>3</v>
      </c>
      <c r="AL27" s="10">
        <f>IF(COUNTIF($AK$5:$AK$34,AK27)=1,"",SUM(AH27:AJ27))</f>
        <v>5.111428571428571</v>
      </c>
      <c r="AM27" s="51">
        <f>IF(AL27="",AK27,IF(RANK(AL27,$AL$5:$AL$34)=1,AK27,AK27+1))</f>
        <v>4</v>
      </c>
      <c r="AN27" s="19"/>
      <c r="AO27" s="19"/>
      <c r="AP27" s="19"/>
      <c r="AQ27" s="19"/>
      <c r="AR27" s="19"/>
    </row>
    <row r="28" spans="2:44" ht="14.25">
      <c r="B28" s="198"/>
      <c r="C28" s="40">
        <f>IF(Z7="","",Z7)</f>
        <v>4</v>
      </c>
      <c r="D28" s="43" t="s">
        <v>183</v>
      </c>
      <c r="E28" s="42">
        <f>IF(X7="","",X7)</f>
        <v>3</v>
      </c>
      <c r="F28" s="40">
        <f>IF(Z10="","",Z10)</f>
        <v>4</v>
      </c>
      <c r="G28" s="43" t="s">
        <v>183</v>
      </c>
      <c r="H28" s="42">
        <f>IF(X10="","",X10)</f>
        <v>5</v>
      </c>
      <c r="I28" s="40">
        <f>IF(Z13="","",Z13)</f>
        <v>4</v>
      </c>
      <c r="J28" s="43" t="s">
        <v>183</v>
      </c>
      <c r="K28" s="42">
        <f>IF(X13="","",X13)</f>
        <v>2</v>
      </c>
      <c r="L28" s="40">
        <f>IF(Z16="","",Z16)</f>
        <v>3</v>
      </c>
      <c r="M28" s="43" t="s">
        <v>183</v>
      </c>
      <c r="N28" s="42">
        <f>IF(X16="","",X16)</f>
        <v>4</v>
      </c>
      <c r="O28" s="40">
        <f>IF(Z19="","",Z19)</f>
        <v>0</v>
      </c>
      <c r="P28" s="43" t="s">
        <v>183</v>
      </c>
      <c r="Q28" s="42">
        <f>IF(X19="","",X19)</f>
        <v>6</v>
      </c>
      <c r="R28" s="40">
        <f>IF(Z22="","",Z22)</f>
        <v>6</v>
      </c>
      <c r="S28" s="43" t="s">
        <v>183</v>
      </c>
      <c r="T28" s="42">
        <f>IF(X22="","",X22)</f>
        <v>2</v>
      </c>
      <c r="U28" s="26"/>
      <c r="V28" s="27"/>
      <c r="W28" s="28"/>
      <c r="X28" s="12"/>
      <c r="Y28" s="13"/>
      <c r="Z28" s="13"/>
      <c r="AA28" s="26"/>
      <c r="AB28" s="27"/>
      <c r="AC28" s="28"/>
      <c r="AD28" s="58">
        <v>6</v>
      </c>
      <c r="AE28" s="59" t="s">
        <v>183</v>
      </c>
      <c r="AF28" s="60">
        <v>1</v>
      </c>
      <c r="AG28" s="29"/>
      <c r="AH28" s="15"/>
      <c r="AI28" s="17"/>
      <c r="AJ28" s="16"/>
      <c r="AK28" s="15"/>
      <c r="AL28" s="15"/>
      <c r="AM28" s="52"/>
      <c r="AN28" s="19"/>
      <c r="AO28" s="19"/>
      <c r="AP28" s="19"/>
      <c r="AQ28" s="19"/>
      <c r="AR28" s="19"/>
    </row>
    <row r="29" spans="2:44" ht="14.25">
      <c r="B29" s="196" t="str">
        <f>+AA4</f>
        <v>三沢</v>
      </c>
      <c r="C29" s="33">
        <f>IF(AC5="","",AC5)</f>
        <v>1</v>
      </c>
      <c r="D29" s="36" t="s">
        <v>182</v>
      </c>
      <c r="E29" s="35">
        <f>IF(AA5="","",AA5)</f>
        <v>2</v>
      </c>
      <c r="F29" s="33">
        <f>IF(AC8="","",AC8)</f>
        <v>0</v>
      </c>
      <c r="G29" s="34" t="s">
        <v>183</v>
      </c>
      <c r="H29" s="35">
        <f>IF(AA8="","",AA8)</f>
        <v>3</v>
      </c>
      <c r="I29" s="33">
        <f>IF(AC11="","",AC11)</f>
        <v>2</v>
      </c>
      <c r="J29" s="34" t="s">
        <v>183</v>
      </c>
      <c r="K29" s="35">
        <f>IF(AA11="","",AA11)</f>
        <v>1</v>
      </c>
      <c r="L29" s="33">
        <f>IF(AC14="","",AC14)</f>
        <v>2</v>
      </c>
      <c r="M29" s="34" t="s">
        <v>183</v>
      </c>
      <c r="N29" s="35">
        <f>IF(AA14="","",AA14)</f>
        <v>1</v>
      </c>
      <c r="O29" s="33">
        <f>IF(AC17="","",AC17)</f>
        <v>0</v>
      </c>
      <c r="P29" s="36" t="s">
        <v>182</v>
      </c>
      <c r="Q29" s="35">
        <f>IF(AA17="","",AA17)</f>
        <v>3</v>
      </c>
      <c r="R29" s="33">
        <f>IF(AC20="","",AC20)</f>
        <v>3</v>
      </c>
      <c r="S29" s="36" t="s">
        <v>182</v>
      </c>
      <c r="T29" s="35">
        <f>IF(AA20="","",AA20)</f>
        <v>0</v>
      </c>
      <c r="U29" s="33">
        <f>IF(AC23="","",AC23)</f>
        <v>2</v>
      </c>
      <c r="V29" s="36" t="s">
        <v>182</v>
      </c>
      <c r="W29" s="35">
        <f>IF(AA23="","",AA23)</f>
        <v>1</v>
      </c>
      <c r="X29" s="20"/>
      <c r="Y29" s="21"/>
      <c r="Z29" s="22"/>
      <c r="AA29" s="2"/>
      <c r="AB29" s="3"/>
      <c r="AC29" s="3"/>
      <c r="AD29" s="20"/>
      <c r="AE29" s="21"/>
      <c r="AF29" s="22"/>
      <c r="AG29" s="31"/>
      <c r="AH29" s="5"/>
      <c r="AI29" s="6"/>
      <c r="AJ29" s="6"/>
      <c r="AK29" s="5"/>
      <c r="AL29" s="5"/>
      <c r="AM29" s="50"/>
      <c r="AN29" s="19"/>
      <c r="AO29" s="19"/>
      <c r="AP29" s="19"/>
      <c r="AQ29" s="19"/>
      <c r="AR29" s="19"/>
    </row>
    <row r="30" spans="1:44" ht="14.25">
      <c r="A30" s="147" t="str">
        <f>+B29</f>
        <v>三沢</v>
      </c>
      <c r="B30" s="197"/>
      <c r="C30" s="37"/>
      <c r="D30" s="38" t="str">
        <f>(IF(C29="","",IF(C29&gt;E29,"○","●")))</f>
        <v>●</v>
      </c>
      <c r="E30" s="39"/>
      <c r="F30" s="37"/>
      <c r="G30" s="38" t="str">
        <f>(IF(F29="","",IF(F29&gt;H29,"○","●")))</f>
        <v>●</v>
      </c>
      <c r="H30" s="39"/>
      <c r="I30" s="37"/>
      <c r="J30" s="38" t="str">
        <f>(IF(I29="","",IF(I29&gt;K29,"○","●")))</f>
        <v>○</v>
      </c>
      <c r="K30" s="39"/>
      <c r="L30" s="37"/>
      <c r="M30" s="38" t="str">
        <f>(IF(L29="","",IF(L29&gt;N29,"○","●")))</f>
        <v>○</v>
      </c>
      <c r="N30" s="39"/>
      <c r="O30" s="37"/>
      <c r="P30" s="38" t="str">
        <f>(IF(O29="","",IF(O29&gt;Q29,"○","●")))</f>
        <v>●</v>
      </c>
      <c r="Q30" s="39"/>
      <c r="R30" s="37"/>
      <c r="S30" s="38" t="str">
        <f>(IF(R29="","",IF(R29&gt;T29,"○","●")))</f>
        <v>○</v>
      </c>
      <c r="T30" s="39"/>
      <c r="U30" s="37"/>
      <c r="V30" s="38" t="str">
        <f>(IF(U29="","",IF(U29&gt;W29,"○","●")))</f>
        <v>○</v>
      </c>
      <c r="W30" s="39"/>
      <c r="X30" s="23"/>
      <c r="Y30" s="24"/>
      <c r="Z30" s="25"/>
      <c r="AA30" s="7"/>
      <c r="AB30" s="8"/>
      <c r="AC30" s="8"/>
      <c r="AD30" s="23"/>
      <c r="AE30" s="24"/>
      <c r="AF30" s="25"/>
      <c r="AG30" s="32">
        <f>SUM(AH30:AI30)</f>
        <v>4.476190476190476</v>
      </c>
      <c r="AH30" s="10">
        <f>COUNTIF(C30:AF30,"○")</f>
        <v>4</v>
      </c>
      <c r="AI30" s="11">
        <f>SUM(C29,F29,I29,L29,O29,R29,U29,X29,AA29,AD29)/SUM(C29:AF29)</f>
        <v>0.47619047619047616</v>
      </c>
      <c r="AJ30" s="11">
        <f>SUM(C31,F31,I31,L31,O31,R31,U31,X31,AA31,AD31)/SUM(C31:AF31)</f>
        <v>0.4666666666666667</v>
      </c>
      <c r="AK30" s="10">
        <f>RANK(AG30,$AG$5:$AG$34)</f>
        <v>6</v>
      </c>
      <c r="AL30" s="10">
        <f>IF(COUNTIF($AK$5:$AK$34,AK30)=1,"",SUM(AH30:AJ30))</f>
      </c>
      <c r="AM30" s="51">
        <f>IF(AL30="",AK30,IF(RANK(AL30,$AL$5:$AL$34)=1,AK30,AK30+1))</f>
        <v>6</v>
      </c>
      <c r="AN30" s="19"/>
      <c r="AO30" s="19"/>
      <c r="AP30" s="19"/>
      <c r="AQ30" s="19"/>
      <c r="AR30" s="19"/>
    </row>
    <row r="31" spans="2:44" ht="14.25">
      <c r="B31" s="198"/>
      <c r="C31" s="40">
        <f>IF(AC7="","",AC7)</f>
        <v>2</v>
      </c>
      <c r="D31" s="43" t="s">
        <v>183</v>
      </c>
      <c r="E31" s="42">
        <f>IF(AA7="","",AA7)</f>
        <v>4</v>
      </c>
      <c r="F31" s="40">
        <f>IF(AC10="","",AC10)</f>
        <v>1</v>
      </c>
      <c r="G31" s="43" t="s">
        <v>183</v>
      </c>
      <c r="H31" s="42">
        <f>IF(AA10="","",AA10)</f>
        <v>6</v>
      </c>
      <c r="I31" s="40">
        <f>IF(AC13="","",AC13)</f>
        <v>4</v>
      </c>
      <c r="J31" s="43" t="s">
        <v>183</v>
      </c>
      <c r="K31" s="42">
        <f>IF(AA13="","",AA13)</f>
        <v>2</v>
      </c>
      <c r="L31" s="40">
        <f>IF(AC16="","",AC16)</f>
        <v>4</v>
      </c>
      <c r="M31" s="43" t="s">
        <v>183</v>
      </c>
      <c r="N31" s="42">
        <f>IF(AA16="","",AA16)</f>
        <v>3</v>
      </c>
      <c r="O31" s="40">
        <f>IF(AC19="","",AC19)</f>
        <v>0</v>
      </c>
      <c r="P31" s="43" t="s">
        <v>183</v>
      </c>
      <c r="Q31" s="42">
        <f>IF(AA19="","",AA19)</f>
        <v>6</v>
      </c>
      <c r="R31" s="40">
        <f>IF(AC22="","",AC22)</f>
        <v>6</v>
      </c>
      <c r="S31" s="43" t="s">
        <v>183</v>
      </c>
      <c r="T31" s="42">
        <f>IF(AA22="","",AA22)</f>
        <v>0</v>
      </c>
      <c r="U31" s="40">
        <f>IF(AC25="","",AC25)</f>
        <v>4</v>
      </c>
      <c r="V31" s="43" t="s">
        <v>183</v>
      </c>
      <c r="W31" s="42">
        <f>IF(AA25="","",AA25)</f>
        <v>3</v>
      </c>
      <c r="X31" s="26"/>
      <c r="Y31" s="27"/>
      <c r="Z31" s="28"/>
      <c r="AA31" s="12"/>
      <c r="AB31" s="13"/>
      <c r="AC31" s="13"/>
      <c r="AD31" s="26"/>
      <c r="AE31" s="27"/>
      <c r="AF31" s="28"/>
      <c r="AG31" s="29"/>
      <c r="AH31" s="15"/>
      <c r="AI31" s="17"/>
      <c r="AJ31" s="16"/>
      <c r="AK31" s="15"/>
      <c r="AL31" s="15"/>
      <c r="AM31" s="52"/>
      <c r="AN31" s="19"/>
      <c r="AO31" s="19"/>
      <c r="AP31" s="19"/>
      <c r="AQ31" s="19"/>
      <c r="AR31" s="19"/>
    </row>
    <row r="32" spans="2:44" ht="14.25">
      <c r="B32" s="196" t="str">
        <f>+AD4</f>
        <v>YYバドクラブ</v>
      </c>
      <c r="C32" s="20"/>
      <c r="D32" s="21"/>
      <c r="E32" s="22"/>
      <c r="F32" s="33">
        <f>IF(AF8="","",AF8)</f>
        <v>0</v>
      </c>
      <c r="G32" s="34" t="s">
        <v>183</v>
      </c>
      <c r="H32" s="35">
        <f>IF(AD8="","",AD8)</f>
        <v>3</v>
      </c>
      <c r="I32" s="33">
        <f>IF(AF11="","",AF11)</f>
        <v>0</v>
      </c>
      <c r="J32" s="34" t="s">
        <v>183</v>
      </c>
      <c r="K32" s="35">
        <f>IF(AD11="","",AD11)</f>
        <v>3</v>
      </c>
      <c r="L32" s="33">
        <f>IF(AF14="","",AF14)</f>
        <v>1</v>
      </c>
      <c r="M32" s="34" t="s">
        <v>183</v>
      </c>
      <c r="N32" s="35">
        <f>IF(AD14="","",AD14)</f>
        <v>2</v>
      </c>
      <c r="O32" s="33">
        <f>IF(AF17="","",AF17)</f>
        <v>0</v>
      </c>
      <c r="P32" s="36" t="s">
        <v>182</v>
      </c>
      <c r="Q32" s="35">
        <f>IF(AD17="","",AD17)</f>
        <v>3</v>
      </c>
      <c r="R32" s="33">
        <f>IF(AF20="","",AF20)</f>
        <v>0</v>
      </c>
      <c r="S32" s="36" t="s">
        <v>182</v>
      </c>
      <c r="T32" s="35">
        <f>IF(AD20="","",AD20)</f>
        <v>3</v>
      </c>
      <c r="U32" s="33">
        <f>IF(AF23="","",AF23)</f>
        <v>0</v>
      </c>
      <c r="V32" s="36" t="s">
        <v>182</v>
      </c>
      <c r="W32" s="35">
        <f>IF(AD23="","",AD23)</f>
        <v>3</v>
      </c>
      <c r="X32" s="33">
        <f>IF(AF26="","",AF26)</f>
        <v>0</v>
      </c>
      <c r="Y32" s="36" t="s">
        <v>182</v>
      </c>
      <c r="Z32" s="35">
        <f>IF(AD26="","",AD26)</f>
        <v>3</v>
      </c>
      <c r="AA32" s="20"/>
      <c r="AB32" s="21"/>
      <c r="AC32" s="22"/>
      <c r="AD32" s="2"/>
      <c r="AE32" s="3"/>
      <c r="AF32" s="3"/>
      <c r="AG32" s="31"/>
      <c r="AH32" s="5"/>
      <c r="AI32" s="6"/>
      <c r="AJ32" s="6"/>
      <c r="AK32" s="5"/>
      <c r="AL32" s="5"/>
      <c r="AM32" s="50"/>
      <c r="AN32" s="19"/>
      <c r="AO32" s="19"/>
      <c r="AP32" s="19"/>
      <c r="AQ32" s="19"/>
      <c r="AR32" s="19"/>
    </row>
    <row r="33" spans="1:44" ht="14.25">
      <c r="A33" s="147" t="str">
        <f>+B32</f>
        <v>YYバドクラブ</v>
      </c>
      <c r="B33" s="197"/>
      <c r="C33" s="23"/>
      <c r="D33" s="24"/>
      <c r="E33" s="25"/>
      <c r="F33" s="37"/>
      <c r="G33" s="38" t="str">
        <f>(IF(F32="","",IF(F32&gt;H32,"○","●")))</f>
        <v>●</v>
      </c>
      <c r="H33" s="39"/>
      <c r="I33" s="37"/>
      <c r="J33" s="38" t="str">
        <f>(IF(I32="","",IF(I32&gt;K32,"○","●")))</f>
        <v>●</v>
      </c>
      <c r="K33" s="39"/>
      <c r="L33" s="37"/>
      <c r="M33" s="38" t="str">
        <f>(IF(L32="","",IF(L32&gt;N32,"○","●")))</f>
        <v>●</v>
      </c>
      <c r="N33" s="39"/>
      <c r="O33" s="37"/>
      <c r="P33" s="38" t="str">
        <f>(IF(O32="","",IF(O32&gt;Q32,"○","●")))</f>
        <v>●</v>
      </c>
      <c r="Q33" s="39"/>
      <c r="R33" s="37"/>
      <c r="S33" s="38" t="str">
        <f>(IF(R32="","",IF(R32&gt;T32,"○","●")))</f>
        <v>●</v>
      </c>
      <c r="T33" s="39"/>
      <c r="U33" s="37"/>
      <c r="V33" s="38" t="str">
        <f>(IF(U32="","",IF(U32&gt;W32,"○","●")))</f>
        <v>●</v>
      </c>
      <c r="W33" s="39"/>
      <c r="X33" s="37"/>
      <c r="Y33" s="38" t="str">
        <f>(IF(X32="","",IF(X32&gt;Z32,"○","●")))</f>
        <v>●</v>
      </c>
      <c r="Z33" s="39"/>
      <c r="AA33" s="23"/>
      <c r="AB33" s="24"/>
      <c r="AC33" s="25"/>
      <c r="AD33" s="7"/>
      <c r="AE33" s="8"/>
      <c r="AF33" s="8"/>
      <c r="AG33" s="32">
        <f>SUM(AH33:AI33)</f>
        <v>0.047619047619047616</v>
      </c>
      <c r="AH33" s="10">
        <f>COUNTIF(C33:AF33,"○")</f>
        <v>0</v>
      </c>
      <c r="AI33" s="11">
        <f>SUM(C32,F32,I32,L32,O32,R32,U32,X32,AA32,AD32)/SUM(C32:AF32)</f>
        <v>0.047619047619047616</v>
      </c>
      <c r="AJ33" s="11">
        <f>SUM(C34,F34,I34,L34,O34,R34,U34,X34,AA34,AD34)/SUM(C34:AF34)</f>
        <v>0.06976744186046512</v>
      </c>
      <c r="AK33" s="10">
        <f>RANK(AG33,$AG$5:$AG$34)</f>
        <v>10</v>
      </c>
      <c r="AL33" s="10">
        <f>IF(COUNTIF($AK$5:$AK$34,AK33)=1,"",SUM(AH33:AJ33))</f>
      </c>
      <c r="AM33" s="51">
        <f>IF(AL33="",AK33,IF(RANK(AL33,$AL$5:$AL$34)=1,AK33,AK33+1))</f>
        <v>10</v>
      </c>
      <c r="AN33" s="19"/>
      <c r="AO33" s="19"/>
      <c r="AP33" s="19"/>
      <c r="AQ33" s="19"/>
      <c r="AR33" s="19"/>
    </row>
    <row r="34" spans="2:44" ht="14.25">
      <c r="B34" s="198"/>
      <c r="C34" s="26"/>
      <c r="D34" s="27"/>
      <c r="E34" s="28"/>
      <c r="F34" s="40">
        <f>IF(AF10="","",AF10)</f>
        <v>0</v>
      </c>
      <c r="G34" s="43" t="s">
        <v>183</v>
      </c>
      <c r="H34" s="42">
        <f>IF(AD10="","",AD10)</f>
        <v>6</v>
      </c>
      <c r="I34" s="40">
        <f>IF(AF13="","",AF13)</f>
        <v>0</v>
      </c>
      <c r="J34" s="43" t="s">
        <v>183</v>
      </c>
      <c r="K34" s="42">
        <f>IF(AD13="","",AD13)</f>
        <v>6</v>
      </c>
      <c r="L34" s="40">
        <f>IF(AF16="","",AF16)</f>
        <v>2</v>
      </c>
      <c r="M34" s="43" t="s">
        <v>183</v>
      </c>
      <c r="N34" s="42">
        <f>IF(AD16="","",AD16)</f>
        <v>4</v>
      </c>
      <c r="O34" s="40">
        <f>IF(AF19="","",AF19)</f>
        <v>0</v>
      </c>
      <c r="P34" s="43" t="s">
        <v>183</v>
      </c>
      <c r="Q34" s="42">
        <f>IF(AD19="","",AD19)</f>
        <v>6</v>
      </c>
      <c r="R34" s="40">
        <f>IF(AF22="","",AF22)</f>
        <v>0</v>
      </c>
      <c r="S34" s="43" t="s">
        <v>183</v>
      </c>
      <c r="T34" s="42">
        <f>IF(AD22="","",AD22)</f>
        <v>6</v>
      </c>
      <c r="U34" s="40">
        <f>IF(AF25="","",AF25)</f>
        <v>0</v>
      </c>
      <c r="V34" s="43" t="s">
        <v>183</v>
      </c>
      <c r="W34" s="42">
        <f>IF(AD25="","",AD25)</f>
        <v>6</v>
      </c>
      <c r="X34" s="40">
        <f>IF(AF28="","",AF28)</f>
        <v>1</v>
      </c>
      <c r="Y34" s="43" t="s">
        <v>183</v>
      </c>
      <c r="Z34" s="42">
        <f>IF(AD28="","",AD28)</f>
        <v>6</v>
      </c>
      <c r="AA34" s="26"/>
      <c r="AB34" s="27"/>
      <c r="AC34" s="28"/>
      <c r="AD34" s="12"/>
      <c r="AE34" s="13"/>
      <c r="AF34" s="13"/>
      <c r="AG34" s="29"/>
      <c r="AH34" s="15"/>
      <c r="AI34" s="17"/>
      <c r="AJ34" s="16"/>
      <c r="AK34" s="15"/>
      <c r="AL34" s="15"/>
      <c r="AM34" s="52"/>
      <c r="AN34" s="19"/>
      <c r="AO34" s="19"/>
      <c r="AP34" s="19"/>
      <c r="AQ34" s="19"/>
      <c r="AR34" s="19"/>
    </row>
  </sheetData>
  <sheetProtection/>
  <mergeCells count="21">
    <mergeCell ref="B32:B34"/>
    <mergeCell ref="B5:B7"/>
    <mergeCell ref="B8:B10"/>
    <mergeCell ref="C4:E4"/>
    <mergeCell ref="B29:B31"/>
    <mergeCell ref="B26:B28"/>
    <mergeCell ref="F4:H4"/>
    <mergeCell ref="R20:T22"/>
    <mergeCell ref="B23:B25"/>
    <mergeCell ref="B20:B22"/>
    <mergeCell ref="B11:B13"/>
    <mergeCell ref="B14:B16"/>
    <mergeCell ref="B17:B19"/>
    <mergeCell ref="AA4:AC4"/>
    <mergeCell ref="AD4:AF4"/>
    <mergeCell ref="I4:K4"/>
    <mergeCell ref="L4:N4"/>
    <mergeCell ref="O4:Q4"/>
    <mergeCell ref="R4:T4"/>
    <mergeCell ref="U4:W4"/>
    <mergeCell ref="X4:Z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元</dc:creator>
  <cp:keywords/>
  <dc:description/>
  <cp:lastModifiedBy>剣重雅人</cp:lastModifiedBy>
  <cp:lastPrinted>2014-11-02T12:39:20Z</cp:lastPrinted>
  <dcterms:created xsi:type="dcterms:W3CDTF">2001-09-14T08:01:41Z</dcterms:created>
  <dcterms:modified xsi:type="dcterms:W3CDTF">2014-11-02T14:17:07Z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